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9320" windowHeight="11640" activeTab="1"/>
  </bookViews>
  <sheets>
    <sheet name="FIN 1-NED " sheetId="1" r:id="rId1"/>
    <sheet name="ENG 1- SWE 1" sheetId="2" r:id="rId2"/>
    <sheet name="RUS 4 - LUX&amp;NED" sheetId="3" r:id="rId3"/>
    <sheet name="LTU - FIN 3" sheetId="4" r:id="rId4"/>
    <sheet name="WAL 2 - BUL" sheetId="5" r:id="rId5"/>
    <sheet name="SWE 4 - SUI 2" sheetId="6" r:id="rId6"/>
    <sheet name="FIN&amp;NOR - RUS 2" sheetId="7" r:id="rId7"/>
    <sheet name="SWE 2 - ENG 2" sheetId="8" r:id="rId8"/>
    <sheet name="IRL&amp;WAL - SUI 1" sheetId="9" r:id="rId9"/>
    <sheet name="PUR&amp;URU - FIN 2" sheetId="10" r:id="rId10"/>
    <sheet name="RUS 5 - WAL 1" sheetId="11" r:id="rId11"/>
    <sheet name="SWE 3 - RUS 3" sheetId="12" r:id="rId12"/>
    <sheet name="Tyhjä" sheetId="13" r:id="rId13"/>
  </sheets>
  <definedNames>
    <definedName name="_xlnm.Print_Area" localSheetId="1">'ENG 1- SWE 1'!#REF!</definedName>
    <definedName name="_xlnm.Print_Area" localSheetId="0">'FIN 1-NED '!#REF!</definedName>
    <definedName name="_xlnm.Print_Area" localSheetId="6">'FIN&amp;NOR - RUS 2'!#REF!</definedName>
    <definedName name="_xlnm.Print_Area" localSheetId="8">'IRL&amp;WAL - SUI 1'!#REF!</definedName>
    <definedName name="_xlnm.Print_Area" localSheetId="3">'LTU - FIN 3'!#REF!</definedName>
    <definedName name="_xlnm.Print_Area" localSheetId="9">'PUR&amp;URU - FIN 2'!#REF!</definedName>
    <definedName name="_xlnm.Print_Area" localSheetId="2">'RUS 4 - LUX&amp;NED'!#REF!</definedName>
    <definedName name="_xlnm.Print_Area" localSheetId="10">'RUS 5 - WAL 1'!#REF!</definedName>
    <definedName name="_xlnm.Print_Area" localSheetId="7">'SWE 2 - ENG 2'!#REF!</definedName>
    <definedName name="_xlnm.Print_Area" localSheetId="11">'SWE 3 - RUS 3'!#REF!</definedName>
    <definedName name="_xlnm.Print_Area" localSheetId="5">'SWE 4 - SUI 2'!#REF!</definedName>
    <definedName name="_xlnm.Print_Area" localSheetId="4">'WAL 2 - BUL'!#REF!</definedName>
  </definedNames>
  <calcPr fullCalcOnLoad="1"/>
</workbook>
</file>

<file path=xl/sharedStrings.xml><?xml version="1.0" encoding="utf-8"?>
<sst xmlns="http://schemas.openxmlformats.org/spreadsheetml/2006/main" count="514" uniqueCount="105">
  <si>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</si>
  <si>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</si>
  <si>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</si>
  <si>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</si>
  <si>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</si>
  <si>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</si>
  <si>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</si>
  <si>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</si>
  <si>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</si>
  <si>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>A-Y</t>
  </si>
  <si>
    <t>B-X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</si>
  <si>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</si>
  <si>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</si>
  <si>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</si>
  <si>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</si>
  <si>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</si>
  <si>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</si>
  <si>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>PÄIVÄMÄÄRÄ</t>
  </si>
  <si>
    <t>SARJA-LOHKO</t>
  </si>
  <si>
    <t>Joukkue</t>
  </si>
  <si>
    <t>Nelinpelaajat (täytä erikseen)</t>
  </si>
  <si>
    <t>Erät</t>
  </si>
  <si>
    <t>K</t>
  </si>
  <si>
    <t>Ottelut</t>
  </si>
  <si>
    <t>Vain erän jäännöspisteet (-0:n eteen tekstimuotoilupilkku)</t>
  </si>
  <si>
    <t>Nelinp</t>
  </si>
  <si>
    <t>Allekirjoitukset</t>
  </si>
  <si>
    <t>Voittaja</t>
  </si>
  <si>
    <t>Tulos</t>
  </si>
  <si>
    <t>Finnish Table Tennis Association</t>
  </si>
  <si>
    <t>MIKHAYLOVA Polina</t>
  </si>
  <si>
    <t>Women</t>
  </si>
  <si>
    <t>FINLANDIA OPEN 2012</t>
  </si>
  <si>
    <t>FINLANDIA OPEN 2013</t>
  </si>
  <si>
    <t>Wales 1</t>
  </si>
  <si>
    <t>RUS 5</t>
  </si>
  <si>
    <t>CAREY Charlotte</t>
  </si>
  <si>
    <t>PHILLIPS Megan</t>
  </si>
  <si>
    <t>ISPIRYAN Angelina</t>
  </si>
  <si>
    <t>IVANNIKOVA Anna</t>
  </si>
  <si>
    <t>MORET Rachel</t>
  </si>
  <si>
    <t>ASCHWANDEN Rahel</t>
  </si>
  <si>
    <t>SUI 1</t>
  </si>
  <si>
    <t>IRL/WAL</t>
  </si>
  <si>
    <t>HALL Nicole</t>
  </si>
  <si>
    <t>GIVAN Ashley</t>
  </si>
  <si>
    <t>ERIKSSON Pihla</t>
  </si>
  <si>
    <t>FIN 3</t>
  </si>
  <si>
    <t>LTU</t>
  </si>
  <si>
    <t>LUNDSTRÖM Annika</t>
  </si>
  <si>
    <t>STUCKYTE Egle</t>
  </si>
  <si>
    <t>PREIDZIUTE Ingrida</t>
  </si>
  <si>
    <t>ERIKSSON Pinja</t>
  </si>
  <si>
    <t>RISSANEN Elli</t>
  </si>
  <si>
    <t>CORDERO Carelyn</t>
  </si>
  <si>
    <t>LORENZOTTI Maria</t>
  </si>
  <si>
    <t>FIN 2</t>
  </si>
  <si>
    <t>PUR/URU</t>
  </si>
  <si>
    <t>KIRICHENKO Anna</t>
  </si>
  <si>
    <t>OKSANEN Jannika</t>
  </si>
  <si>
    <t>VAN DUIN Rianne</t>
  </si>
  <si>
    <t>NED</t>
  </si>
  <si>
    <t>FIN 1</t>
  </si>
  <si>
    <t>DIEKER Suzanne</t>
  </si>
  <si>
    <t>PHILLIPS Angharad</t>
  </si>
  <si>
    <t>THOMAS Chloe</t>
  </si>
  <si>
    <t>WAL 2</t>
  </si>
  <si>
    <t xml:space="preserve">BUL </t>
  </si>
  <si>
    <t>ANGELOVA Ivanka</t>
  </si>
  <si>
    <t>REMZI Sibel</t>
  </si>
  <si>
    <t>KOLISH Anastasia</t>
  </si>
  <si>
    <t>RUS 4</t>
  </si>
  <si>
    <t>LUX/NED</t>
  </si>
  <si>
    <t>KOMOVA Anastasiia</t>
  </si>
  <si>
    <t>DE NUTTE Sarah</t>
  </si>
  <si>
    <t>BARENDREGT Alice</t>
  </si>
  <si>
    <t>SUI 2</t>
  </si>
  <si>
    <t>SWE 4</t>
  </si>
  <si>
    <t>REUST Celine</t>
  </si>
  <si>
    <t>SCHEMPP Liza</t>
  </si>
  <si>
    <t>BÖLENIUS Sannamari</t>
  </si>
  <si>
    <t>APPELGREN Marlene</t>
  </si>
  <si>
    <t>SWE 2</t>
  </si>
  <si>
    <t>ENG 2</t>
  </si>
  <si>
    <t>BERGSTRÖM Linda</t>
  </si>
  <si>
    <t>MUSTAFA Huda</t>
  </si>
  <si>
    <t>ARMITAGE Tressa</t>
  </si>
  <si>
    <t>LE FEVRE Karina</t>
  </si>
  <si>
    <t>ERKHEIKKI Sofia</t>
  </si>
  <si>
    <t>FIN/NOR</t>
  </si>
  <si>
    <t>RUS 2</t>
  </si>
  <si>
    <t>DOVAL Ilka</t>
  </si>
  <si>
    <t>TITOVA Lubov</t>
  </si>
  <si>
    <t>ZETTERSTRÖM Stina</t>
  </si>
  <si>
    <t>SWE 3</t>
  </si>
  <si>
    <t>RUS 3</t>
  </si>
  <si>
    <t>JONSSON Jennifer</t>
  </si>
  <si>
    <t>KHALIKOVA Alfiya</t>
  </si>
  <si>
    <t>TOCHKASOVA Anastasia</t>
  </si>
  <si>
    <t>SWE 1</t>
  </si>
  <si>
    <t>ENG</t>
  </si>
  <si>
    <t>HICKS Hannah</t>
  </si>
  <si>
    <t>HO Tin-Tin</t>
  </si>
  <si>
    <t>KARLSSON Michaela</t>
  </si>
  <si>
    <t>MOSKOVITS Daniela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</si>
</sst>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41">
    <font>
      <sz val="12"/>
      <name val="Arial"/>
      <family val="0"/>
    </font>
    <font>
      <sz val="10"/>
      <name val="Courier"/>
      <family val="3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1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172" fontId="2" fillId="33" borderId="10" xfId="0" applyNumberFormat="1" applyFont="1" applyFill="1" applyBorder="1" applyAlignment="1" applyProtection="1">
      <alignment horizontal="center"/>
      <protection locked="0"/>
    </xf>
    <xf numFmtId="172" fontId="2" fillId="33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2" xfId="0" applyNumberFormat="1" applyFont="1" applyFill="1" applyBorder="1" applyAlignment="1" applyProtection="1">
      <alignment horizontal="center" vertical="center"/>
      <protection locked="0"/>
    </xf>
    <xf numFmtId="172" fontId="2" fillId="33" borderId="13" xfId="0" applyNumberFormat="1" applyFont="1" applyFill="1" applyBorder="1" applyAlignment="1" applyProtection="1">
      <alignment horizontal="center" vertic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72" fontId="2" fillId="33" borderId="10" xfId="0" applyNumberFormat="1" applyFont="1" applyFill="1" applyBorder="1" applyAlignment="1" applyProtection="1" quotePrefix="1">
      <alignment horizontal="center"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NumberFormat="1" applyFont="1" applyBorder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2" fontId="2" fillId="0" borderId="2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22" xfId="0" applyFont="1" applyBorder="1" applyAlignment="1" applyProtection="1">
      <alignment/>
      <protection/>
    </xf>
    <xf numFmtId="0" fontId="2" fillId="0" borderId="23" xfId="0" applyNumberFormat="1" applyFont="1" applyBorder="1" applyAlignment="1" applyProtection="1">
      <alignment/>
      <protection/>
    </xf>
    <xf numFmtId="0" fontId="2" fillId="0" borderId="24" xfId="0" applyNumberFormat="1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27" xfId="0" applyFont="1" applyBorder="1" applyAlignment="1">
      <alignment/>
    </xf>
    <xf numFmtId="0" fontId="4" fillId="0" borderId="28" xfId="0" applyFont="1" applyBorder="1" applyAlignment="1" applyProtection="1">
      <alignment/>
      <protection/>
    </xf>
    <xf numFmtId="0" fontId="2" fillId="0" borderId="28" xfId="0" applyFont="1" applyBorder="1" applyAlignment="1">
      <alignment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>
      <alignment/>
    </xf>
    <xf numFmtId="0" fontId="2" fillId="0" borderId="0" xfId="0" applyFont="1" applyAlignment="1">
      <alignment/>
    </xf>
    <xf numFmtId="0" fontId="2" fillId="0" borderId="30" xfId="0" applyFont="1" applyBorder="1" applyAlignment="1">
      <alignment/>
    </xf>
    <xf numFmtId="0" fontId="2" fillId="0" borderId="22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/>
      <protection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2" fontId="2" fillId="0" borderId="2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 indent="2"/>
      <protection locked="0"/>
    </xf>
    <xf numFmtId="2" fontId="4" fillId="0" borderId="2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left"/>
    </xf>
    <xf numFmtId="2" fontId="3" fillId="0" borderId="35" xfId="0" applyNumberFormat="1" applyFont="1" applyFill="1" applyBorder="1" applyAlignment="1" applyProtection="1">
      <alignment horizontal="left"/>
      <protection locked="0"/>
    </xf>
    <xf numFmtId="0" fontId="2" fillId="0" borderId="36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4" fillId="34" borderId="38" xfId="0" applyFont="1" applyFill="1" applyBorder="1" applyAlignment="1" applyProtection="1">
      <alignment horizontal="center"/>
      <protection/>
    </xf>
    <xf numFmtId="0" fontId="4" fillId="34" borderId="39" xfId="0" applyFont="1" applyFill="1" applyBorder="1" applyAlignment="1" applyProtection="1">
      <alignment horizontal="center"/>
      <protection/>
    </xf>
    <xf numFmtId="0" fontId="2" fillId="0" borderId="21" xfId="0" applyFont="1" applyBorder="1" applyAlignment="1">
      <alignment/>
    </xf>
    <xf numFmtId="0" fontId="2" fillId="0" borderId="40" xfId="0" applyFont="1" applyFill="1" applyBorder="1" applyAlignment="1" applyProtection="1">
      <alignment/>
      <protection locked="0"/>
    </xf>
    <xf numFmtId="0" fontId="4" fillId="0" borderId="41" xfId="0" applyFont="1" applyFill="1" applyBorder="1" applyAlignment="1" applyProtection="1">
      <alignment horizontal="left" vertical="center" indent="2"/>
      <protection locked="0"/>
    </xf>
    <xf numFmtId="0" fontId="2" fillId="0" borderId="42" xfId="0" applyFont="1" applyBorder="1" applyAlignment="1">
      <alignment/>
    </xf>
    <xf numFmtId="17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33" borderId="22" xfId="0" applyFont="1" applyFill="1" applyBorder="1" applyAlignment="1" applyProtection="1">
      <alignment horizontal="left" indent="1"/>
      <protection locked="0"/>
    </xf>
    <xf numFmtId="0" fontId="2" fillId="33" borderId="15" xfId="0" applyFont="1" applyFill="1" applyBorder="1" applyAlignment="1" applyProtection="1">
      <alignment horizontal="left" indent="1"/>
      <protection locked="0"/>
    </xf>
    <xf numFmtId="0" fontId="4" fillId="33" borderId="22" xfId="0" applyFont="1" applyFill="1" applyBorder="1" applyAlignment="1" applyProtection="1">
      <alignment horizontal="left" vertical="center" indent="2"/>
      <protection locked="0"/>
    </xf>
    <xf numFmtId="0" fontId="5" fillId="0" borderId="23" xfId="0" applyFont="1" applyBorder="1" applyAlignment="1" applyProtection="1">
      <alignment horizontal="left" vertical="center" indent="2"/>
      <protection locked="0"/>
    </xf>
    <xf numFmtId="0" fontId="5" fillId="0" borderId="18" xfId="0" applyFont="1" applyBorder="1" applyAlignment="1" applyProtection="1">
      <alignment horizontal="left" vertical="center" indent="2"/>
      <protection locked="0"/>
    </xf>
    <xf numFmtId="0" fontId="6" fillId="0" borderId="0" xfId="0" applyFont="1" applyBorder="1" applyAlignment="1" applyProtection="1">
      <alignment/>
      <protection/>
    </xf>
    <xf numFmtId="0" fontId="2" fillId="33" borderId="22" xfId="0" applyFont="1" applyFill="1" applyBorder="1" applyAlignment="1" applyProtection="1">
      <alignment horizontal="left" indent="1"/>
      <protection locked="0"/>
    </xf>
    <xf numFmtId="0" fontId="2" fillId="33" borderId="23" xfId="0" applyFont="1" applyFill="1" applyBorder="1" applyAlignment="1" applyProtection="1">
      <alignment horizontal="left" indent="1"/>
      <protection locked="0"/>
    </xf>
    <xf numFmtId="0" fontId="2" fillId="33" borderId="18" xfId="0" applyFont="1" applyFill="1" applyBorder="1" applyAlignment="1" applyProtection="1">
      <alignment horizontal="left" indent="1"/>
      <protection locked="0"/>
    </xf>
    <xf numFmtId="14" fontId="4" fillId="33" borderId="23" xfId="0" applyNumberFormat="1" applyFont="1" applyFill="1" applyBorder="1" applyAlignment="1" applyProtection="1">
      <alignment horizontal="center"/>
      <protection locked="0"/>
    </xf>
    <xf numFmtId="0" fontId="4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23" xfId="0" applyFont="1" applyFill="1" applyBorder="1" applyAlignment="1" applyProtection="1">
      <alignment horizontal="center"/>
      <protection locked="0"/>
    </xf>
    <xf numFmtId="49" fontId="4" fillId="33" borderId="22" xfId="0" applyNumberFormat="1" applyFont="1" applyFill="1" applyBorder="1" applyAlignment="1" applyProtection="1">
      <alignment horizontal="left" vertical="center" indent="2"/>
      <protection locked="0"/>
    </xf>
    <xf numFmtId="49" fontId="2" fillId="33" borderId="15" xfId="0" applyNumberFormat="1" applyFont="1" applyFill="1" applyBorder="1" applyAlignment="1" applyProtection="1">
      <alignment horizontal="left" vertical="center" indent="2"/>
      <protection locked="0"/>
    </xf>
    <xf numFmtId="0" fontId="2" fillId="33" borderId="15" xfId="0" applyFont="1" applyFill="1" applyBorder="1" applyAlignment="1" applyProtection="1">
      <alignment horizontal="left" indent="1"/>
      <protection locked="0"/>
    </xf>
    <xf numFmtId="49" fontId="2" fillId="33" borderId="16" xfId="0" applyNumberFormat="1" applyFont="1" applyFill="1" applyBorder="1" applyAlignment="1" applyProtection="1">
      <alignment horizontal="left" indent="1"/>
      <protection locked="0"/>
    </xf>
    <xf numFmtId="49" fontId="2" fillId="33" borderId="24" xfId="0" applyNumberFormat="1" applyFont="1" applyFill="1" applyBorder="1" applyAlignment="1" applyProtection="1">
      <alignment horizontal="left" indent="1"/>
      <protection locked="0"/>
    </xf>
    <xf numFmtId="49" fontId="2" fillId="33" borderId="43" xfId="0" applyNumberFormat="1" applyFont="1" applyFill="1" applyBorder="1" applyAlignment="1" applyProtection="1">
      <alignment horizontal="left" indent="1"/>
      <protection locked="0"/>
    </xf>
    <xf numFmtId="0" fontId="2" fillId="0" borderId="22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4" fillId="35" borderId="44" xfId="0" applyFont="1" applyFill="1" applyBorder="1" applyAlignment="1" applyProtection="1">
      <alignment horizontal="left" vertical="center" indent="2"/>
      <protection/>
    </xf>
    <xf numFmtId="0" fontId="2" fillId="35" borderId="44" xfId="0" applyFont="1" applyFill="1" applyBorder="1" applyAlignment="1">
      <alignment horizontal="left" vertical="center" indent="2"/>
    </xf>
    <xf numFmtId="0" fontId="2" fillId="35" borderId="45" xfId="0" applyFont="1" applyFill="1" applyBorder="1" applyAlignment="1">
      <alignment horizontal="left" vertical="center" indent="2"/>
    </xf>
    <xf numFmtId="49" fontId="2" fillId="33" borderId="22" xfId="0" applyNumberFormat="1" applyFont="1" applyFill="1" applyBorder="1" applyAlignment="1" applyProtection="1">
      <alignment horizontal="left" indent="1"/>
      <protection locked="0"/>
    </xf>
    <xf numFmtId="0" fontId="2" fillId="0" borderId="23" xfId="0" applyFont="1" applyBorder="1" applyAlignment="1" applyProtection="1">
      <alignment horizontal="left" indent="1"/>
      <protection locked="0"/>
    </xf>
    <xf numFmtId="0" fontId="2" fillId="0" borderId="18" xfId="0" applyFont="1" applyBorder="1" applyAlignment="1" applyProtection="1">
      <alignment horizontal="left" indent="1"/>
      <protection locked="0"/>
    </xf>
    <xf numFmtId="0" fontId="4" fillId="33" borderId="22" xfId="0" applyFont="1" applyFill="1" applyBorder="1" applyAlignment="1" applyProtection="1">
      <alignment horizontal="left" vertical="center" indent="2"/>
      <protection locked="0"/>
    </xf>
    <xf numFmtId="0" fontId="5" fillId="0" borderId="23" xfId="0" applyFont="1" applyBorder="1" applyAlignment="1" applyProtection="1">
      <alignment horizontal="left" vertical="center" indent="2"/>
      <protection locked="0"/>
    </xf>
    <xf numFmtId="0" fontId="5" fillId="0" borderId="18" xfId="0" applyFont="1" applyBorder="1" applyAlignment="1" applyProtection="1">
      <alignment horizontal="left" vertical="center" indent="2"/>
      <protection locked="0"/>
    </xf>
    <xf numFmtId="0" fontId="2" fillId="0" borderId="23" xfId="0" applyFont="1" applyBorder="1" applyAlignment="1" applyProtection="1">
      <alignment horizontal="left" vertical="center" indent="2"/>
      <protection locked="0"/>
    </xf>
    <xf numFmtId="0" fontId="2" fillId="33" borderId="16" xfId="0" applyFont="1" applyFill="1" applyBorder="1" applyAlignment="1" applyProtection="1">
      <alignment horizontal="left" indent="1"/>
      <protection locked="0"/>
    </xf>
    <xf numFmtId="0" fontId="2" fillId="33" borderId="12" xfId="0" applyFont="1" applyFill="1" applyBorder="1" applyAlignment="1" applyProtection="1">
      <alignment horizontal="left" indent="1"/>
      <protection locked="0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Määrittämätön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Comma [0]" xfId="53"/>
    <cellStyle name="Currency [0]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36">
    <pageSetUpPr fitToPage="1"/>
  </sheetPr>
  <dimension ref="A1:Q30"/>
  <sheetViews>
    <sheetView zoomScalePageLayoutView="0" workbookViewId="0" topLeftCell="A1">
      <selection activeCell="H15" sqref="H15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1.88671875" style="34" customWidth="1"/>
    <col min="6" max="6" width="9.6640625" style="34" customWidth="1"/>
    <col min="7" max="10" width="4.5546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12.75">
      <c r="A1" s="35"/>
      <c r="B1" s="9"/>
      <c r="C1" s="28" t="s">
        <v>29</v>
      </c>
      <c r="D1" s="27"/>
      <c r="E1" s="27"/>
      <c r="F1" s="9"/>
      <c r="G1" s="36" t="s">
        <v>17</v>
      </c>
      <c r="H1" s="37"/>
      <c r="I1" s="38"/>
      <c r="J1" s="73">
        <v>41613</v>
      </c>
      <c r="K1" s="74"/>
      <c r="L1" s="74"/>
      <c r="M1" s="74"/>
      <c r="N1" s="75"/>
      <c r="O1" s="39"/>
    </row>
    <row r="2" spans="1:15" ht="12.75">
      <c r="A2" s="35"/>
      <c r="B2" s="12"/>
      <c r="C2" s="12" t="s">
        <v>33</v>
      </c>
      <c r="D2" s="27"/>
      <c r="E2" s="27"/>
      <c r="F2" s="9"/>
      <c r="G2" s="36" t="s">
        <v>18</v>
      </c>
      <c r="H2" s="37"/>
      <c r="I2" s="38"/>
      <c r="J2" s="76" t="s">
        <v>31</v>
      </c>
      <c r="K2" s="74"/>
      <c r="L2" s="74"/>
      <c r="M2" s="74"/>
      <c r="N2" s="75"/>
      <c r="O2" s="39"/>
    </row>
    <row r="3" spans="1:15" ht="12.75">
      <c r="A3" s="35"/>
      <c r="B3" s="9"/>
      <c r="C3" s="69"/>
      <c r="D3" s="27"/>
      <c r="E3" s="27"/>
      <c r="F3" s="27"/>
      <c r="G3" s="1"/>
      <c r="H3" s="27"/>
      <c r="I3" s="27"/>
      <c r="J3" s="27"/>
      <c r="K3" s="27"/>
      <c r="L3" s="27"/>
      <c r="M3" s="27"/>
      <c r="N3" s="27"/>
      <c r="O3" s="40"/>
    </row>
    <row r="4" spans="1:15" ht="12.75">
      <c r="A4" s="39"/>
      <c r="B4" s="41" t="s">
        <v>19</v>
      </c>
      <c r="C4" s="77" t="s">
        <v>62</v>
      </c>
      <c r="D4" s="78"/>
      <c r="E4" s="42"/>
      <c r="F4" s="41" t="s">
        <v>19</v>
      </c>
      <c r="G4" s="66" t="s">
        <v>61</v>
      </c>
      <c r="H4" s="67"/>
      <c r="I4" s="67"/>
      <c r="J4" s="67"/>
      <c r="K4" s="67"/>
      <c r="L4" s="67"/>
      <c r="M4" s="67"/>
      <c r="N4" s="68"/>
      <c r="O4" s="39"/>
    </row>
    <row r="5" spans="1:15" ht="12.75">
      <c r="A5" s="39"/>
      <c r="B5" s="43" t="s">
        <v>0</v>
      </c>
      <c r="C5" s="70" t="s">
        <v>58</v>
      </c>
      <c r="D5" s="79"/>
      <c r="E5" s="11"/>
      <c r="F5" s="44" t="s">
        <v>1</v>
      </c>
      <c r="G5" s="80" t="s">
        <v>60</v>
      </c>
      <c r="H5" s="81"/>
      <c r="I5" s="81"/>
      <c r="J5" s="81"/>
      <c r="K5" s="81"/>
      <c r="L5" s="81"/>
      <c r="M5" s="81"/>
      <c r="N5" s="82"/>
      <c r="O5" s="39"/>
    </row>
    <row r="6" spans="1:15" ht="12.75">
      <c r="A6" s="39"/>
      <c r="B6" s="45" t="s">
        <v>2</v>
      </c>
      <c r="C6" s="70" t="s">
        <v>59</v>
      </c>
      <c r="D6" s="79"/>
      <c r="E6" s="11"/>
      <c r="F6" s="46" t="s">
        <v>3</v>
      </c>
      <c r="G6" s="70" t="s">
        <v>63</v>
      </c>
      <c r="H6" s="71"/>
      <c r="I6" s="71"/>
      <c r="J6" s="71"/>
      <c r="K6" s="71"/>
      <c r="L6" s="71"/>
      <c r="M6" s="71"/>
      <c r="N6" s="72"/>
      <c r="O6" s="39"/>
    </row>
    <row r="7" spans="1:15" ht="12.75">
      <c r="A7" s="35"/>
      <c r="B7" s="47" t="s">
        <v>20</v>
      </c>
      <c r="C7" s="48"/>
      <c r="D7" s="49"/>
      <c r="E7" s="50"/>
      <c r="F7" s="47" t="s">
        <v>20</v>
      </c>
      <c r="G7" s="48"/>
      <c r="H7" s="51"/>
      <c r="I7" s="51"/>
      <c r="J7" s="51"/>
      <c r="K7" s="51"/>
      <c r="L7" s="51"/>
      <c r="M7" s="51"/>
      <c r="N7" s="51"/>
      <c r="O7" s="40"/>
    </row>
    <row r="8" spans="1:15" ht="12.75">
      <c r="A8" s="39"/>
      <c r="B8" s="19"/>
      <c r="C8" s="70"/>
      <c r="D8" s="79"/>
      <c r="E8" s="11"/>
      <c r="F8" s="20"/>
      <c r="G8" s="88"/>
      <c r="H8" s="89"/>
      <c r="I8" s="89"/>
      <c r="J8" s="89"/>
      <c r="K8" s="89"/>
      <c r="L8" s="89"/>
      <c r="M8" s="89"/>
      <c r="N8" s="90"/>
      <c r="O8" s="39"/>
    </row>
    <row r="9" spans="1:15" ht="12.75">
      <c r="A9" s="39"/>
      <c r="B9" s="17"/>
      <c r="C9" s="70"/>
      <c r="D9" s="79"/>
      <c r="E9" s="11"/>
      <c r="F9" s="18"/>
      <c r="G9" s="88"/>
      <c r="H9" s="89"/>
      <c r="I9" s="89"/>
      <c r="J9" s="89"/>
      <c r="K9" s="89"/>
      <c r="L9" s="89"/>
      <c r="M9" s="89"/>
      <c r="N9" s="90"/>
      <c r="O9" s="39"/>
    </row>
    <row r="10" spans="1:15" ht="12.75">
      <c r="A10" s="35"/>
      <c r="B10" s="27"/>
      <c r="C10" s="27"/>
      <c r="D10" s="27"/>
      <c r="E10" s="27"/>
      <c r="F10" s="1" t="s">
        <v>24</v>
      </c>
      <c r="G10" s="1"/>
      <c r="H10" s="1"/>
      <c r="I10" s="1"/>
      <c r="J10" s="27"/>
      <c r="K10" s="27"/>
      <c r="L10" s="27"/>
      <c r="M10" s="52"/>
      <c r="N10" s="9"/>
      <c r="O10" s="40"/>
    </row>
    <row r="11" spans="1:15" ht="12.75">
      <c r="A11" s="35"/>
      <c r="B11" s="12" t="s">
        <v>23</v>
      </c>
      <c r="C11" s="27"/>
      <c r="D11" s="27"/>
      <c r="E11" s="27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83" t="s">
        <v>21</v>
      </c>
      <c r="L11" s="84"/>
      <c r="M11" s="2" t="s">
        <v>22</v>
      </c>
      <c r="N11" s="3" t="s">
        <v>16</v>
      </c>
      <c r="O11" s="39"/>
    </row>
    <row r="12" spans="1:15" ht="12.75">
      <c r="A12" s="39"/>
      <c r="B12" s="53" t="s">
        <v>7</v>
      </c>
      <c r="C12" s="22" t="str">
        <f>IF(C5&gt;"",C5,"")</f>
        <v>KIRICHENKO Anna</v>
      </c>
      <c r="D12" s="22" t="str">
        <f>IF(G5&gt;"",G5,"")</f>
        <v>VAN DUIN Rianne</v>
      </c>
      <c r="E12" s="22">
        <f>IF(E5&gt;"",E5&amp;" - "&amp;I5,"")</f>
      </c>
      <c r="F12" s="4">
        <v>-4</v>
      </c>
      <c r="G12" s="4">
        <v>-9</v>
      </c>
      <c r="H12" s="10">
        <v>-7</v>
      </c>
      <c r="I12" s="4"/>
      <c r="J12" s="4"/>
      <c r="K12" s="13">
        <f>IF(ISBLANK(F12),"",COUNTIF(F12:J12,"&gt;=0"))</f>
        <v>0</v>
      </c>
      <c r="L12" s="14">
        <f>IF(ISBLANK(F12),"",(IF(LEFT(F12,1)="-",1,0)+IF(LEFT(G12,1)="-",1,0)+IF(LEFT(H12,1)="-",1,0)+IF(LEFT(I12,1)="-",1,0)+IF(LEFT(J12,1)="-",1,0)))</f>
        <v>3</v>
      </c>
      <c r="M12" s="16">
        <f aca="true" t="shared" si="0" ref="M12:N16">IF(K12=3,1,"")</f>
      </c>
      <c r="N12" s="15">
        <f t="shared" si="0"/>
        <v>1</v>
      </c>
      <c r="O12" s="39"/>
    </row>
    <row r="13" spans="1:15" ht="12.75">
      <c r="A13" s="39"/>
      <c r="B13" s="53" t="s">
        <v>8</v>
      </c>
      <c r="C13" s="22" t="str">
        <f>IF(C6&gt;"",C6,"")</f>
        <v>OKSANEN Jannika</v>
      </c>
      <c r="D13" s="22" t="str">
        <f>IF(G6&gt;"",G6,"")</f>
        <v>DIEKER Suzanne</v>
      </c>
      <c r="E13" s="22">
        <f>IF(E6&gt;"",E6&amp;" - "&amp;I6,"")</f>
      </c>
      <c r="F13" s="4">
        <v>-3</v>
      </c>
      <c r="G13" s="4">
        <v>-9</v>
      </c>
      <c r="H13" s="4">
        <v>5</v>
      </c>
      <c r="I13" s="4">
        <v>-10</v>
      </c>
      <c r="J13" s="4"/>
      <c r="K13" s="13">
        <f>IF(ISBLANK(F13),"",COUNTIF(F13:J13,"&gt;=0"))</f>
        <v>1</v>
      </c>
      <c r="L13" s="14">
        <f>IF(ISBLANK(F13),"",(IF(LEFT(F13,1)="-",1,0)+IF(LEFT(G13,1)="-",1,0)+IF(LEFT(H13,1)="-",1,0)+IF(LEFT(I13,1)="-",1,0)+IF(LEFT(J13,1)="-",1,0)))</f>
        <v>3</v>
      </c>
      <c r="M13" s="16">
        <f t="shared" si="0"/>
      </c>
      <c r="N13" s="15">
        <f t="shared" si="0"/>
        <v>1</v>
      </c>
      <c r="O13" s="39"/>
    </row>
    <row r="14" spans="1:15" ht="12.75">
      <c r="A14" s="39"/>
      <c r="B14" s="54" t="s">
        <v>25</v>
      </c>
      <c r="C14" s="22">
        <f>IF(C8&gt;"",C8&amp;" / "&amp;C9,"")</f>
      </c>
      <c r="D14" s="22">
        <f>IF(G8&gt;"",G8&amp;" / "&amp;G9,"")</f>
      </c>
      <c r="E14" s="23"/>
      <c r="F14" s="8">
        <v>-1</v>
      </c>
      <c r="G14" s="4">
        <v>-6</v>
      </c>
      <c r="H14" s="4">
        <v>-4</v>
      </c>
      <c r="I14" s="7"/>
      <c r="J14" s="7"/>
      <c r="K14" s="13">
        <f>IF(ISBLANK(F14),"",COUNTIF(F14:J14,"&gt;=0"))</f>
        <v>0</v>
      </c>
      <c r="L14" s="14">
        <f>IF(ISBLANK(F14),"",(IF(LEFT(F14,1)="-",1,0)+IF(LEFT(G14,1)="-",1,0)+IF(LEFT(H14,1)="-",1,0)+IF(LEFT(I14,1)="-",1,0)+IF(LEFT(J14,1)="-",1,0)))</f>
        <v>3</v>
      </c>
      <c r="M14" s="16">
        <f t="shared" si="0"/>
      </c>
      <c r="N14" s="15">
        <f t="shared" si="0"/>
        <v>1</v>
      </c>
      <c r="O14" s="39"/>
    </row>
    <row r="15" spans="1:15" ht="12.75">
      <c r="A15" s="39"/>
      <c r="B15" s="53" t="s">
        <v>9</v>
      </c>
      <c r="C15" s="22" t="str">
        <f>IF(C5&gt;"",C5,"")</f>
        <v>KIRICHENKO Anna</v>
      </c>
      <c r="D15" s="22" t="str">
        <f>IF(G6&gt;"",G6,"")</f>
        <v>DIEKER Suzanne</v>
      </c>
      <c r="E15" s="24"/>
      <c r="F15" s="5"/>
      <c r="G15" s="6"/>
      <c r="H15" s="7"/>
      <c r="I15" s="4"/>
      <c r="J15" s="4"/>
      <c r="K15" s="13">
        <f>IF(ISBLANK(F15),"",COUNTIF(F15:J15,"&gt;=0"))</f>
      </c>
      <c r="L15" s="14">
        <f>IF(ISBLANK(F15),"",(IF(LEFT(F15,1)="-",1,0)+IF(LEFT(G15,1)="-",1,0)+IF(LEFT(H15,1)="-",1,0)+IF(LEFT(I15,1)="-",1,0)+IF(LEFT(J15,1)="-",1,0)))</f>
      </c>
      <c r="M15" s="16">
        <f t="shared" si="0"/>
      </c>
      <c r="N15" s="15">
        <f t="shared" si="0"/>
      </c>
      <c r="O15" s="39"/>
    </row>
    <row r="16" spans="1:15" ht="13.5" thickBot="1">
      <c r="A16" s="39"/>
      <c r="B16" s="53" t="s">
        <v>10</v>
      </c>
      <c r="C16" s="22" t="str">
        <f>IF(C6&gt;"",C6,"")</f>
        <v>OKSANEN Jannika</v>
      </c>
      <c r="D16" s="22" t="str">
        <f>IF(G5&gt;"",G5,"")</f>
        <v>VAN DUIN Rianne</v>
      </c>
      <c r="E16" s="24"/>
      <c r="F16" s="8"/>
      <c r="G16" s="4"/>
      <c r="H16" s="4"/>
      <c r="I16" s="4"/>
      <c r="J16" s="4"/>
      <c r="K16" s="13">
        <f>IF(ISBLANK(F16),"",COUNTIF(F16:J16,"&gt;=0"))</f>
      </c>
      <c r="L16" s="14">
        <f>IF(ISBLANK(F16),"",(IF(LEFT(F16,1)="-",1,0)+IF(LEFT(G16,1)="-",1,0)+IF(LEFT(H16,1)="-",1,0)+IF(LEFT(I16,1)="-",1,0)+IF(LEFT(J16,1)="-",1,0)))</f>
      </c>
      <c r="M16" s="16">
        <f t="shared" si="0"/>
      </c>
      <c r="N16" s="15">
        <f t="shared" si="0"/>
      </c>
      <c r="O16" s="39"/>
    </row>
    <row r="17" spans="1:15" ht="13.5" thickBot="1">
      <c r="A17" s="35"/>
      <c r="B17" s="27"/>
      <c r="C17" s="27"/>
      <c r="D17" s="27"/>
      <c r="E17" s="27"/>
      <c r="F17" s="27"/>
      <c r="G17" s="27"/>
      <c r="H17" s="27"/>
      <c r="I17" s="21" t="s">
        <v>28</v>
      </c>
      <c r="J17" s="55"/>
      <c r="K17" s="25">
        <f>IF(ISBLANK(C5),"",SUM(K12:K16))</f>
        <v>1</v>
      </c>
      <c r="L17" s="26">
        <f>IF(ISBLANK(G5),"",SUM(L12:L16))</f>
        <v>9</v>
      </c>
      <c r="M17" s="56">
        <f>IF(ISBLANK(F12),"",SUM(M12:M16))</f>
        <v>0</v>
      </c>
      <c r="N17" s="57">
        <f>IF(ISBLANK(F12),"",SUM(N12:N16))</f>
        <v>3</v>
      </c>
      <c r="O17" s="39"/>
    </row>
    <row r="18" spans="1:15" ht="12.75">
      <c r="A18" s="35"/>
      <c r="B18" s="27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0"/>
    </row>
    <row r="19" spans="1:15" ht="12.75">
      <c r="A19" s="35"/>
      <c r="C19" s="27" t="s">
        <v>4</v>
      </c>
      <c r="D19" s="27" t="s">
        <v>5</v>
      </c>
      <c r="E19" s="9"/>
      <c r="F19" s="27"/>
      <c r="G19" s="27" t="s">
        <v>6</v>
      </c>
      <c r="H19" s="9"/>
      <c r="I19" s="27"/>
      <c r="J19" s="9" t="s">
        <v>27</v>
      </c>
      <c r="K19" s="9"/>
      <c r="L19" s="27"/>
      <c r="M19" s="27"/>
      <c r="N19" s="27"/>
      <c r="O19" s="40"/>
    </row>
    <row r="20" spans="1:15" ht="13.5" thickBot="1">
      <c r="A20" s="35"/>
      <c r="B20" s="62"/>
      <c r="C20" s="63" t="str">
        <f>C4</f>
        <v>FIN 1</v>
      </c>
      <c r="D20" s="27" t="str">
        <f>G4</f>
        <v>NED</v>
      </c>
      <c r="E20" s="27"/>
      <c r="F20" s="27"/>
      <c r="G20" s="27"/>
      <c r="H20" s="27"/>
      <c r="I20" s="27"/>
      <c r="J20" s="85" t="str">
        <f>IF(M17=3,C4,IF(N17=3,G4,IF(M17=5,IF(N17=5,"tasan",""),"")))</f>
        <v>NED</v>
      </c>
      <c r="K20" s="86"/>
      <c r="L20" s="86"/>
      <c r="M20" s="86"/>
      <c r="N20" s="87"/>
      <c r="O20" s="39"/>
    </row>
    <row r="21" spans="1:15" ht="12.75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1"/>
    </row>
    <row r="26" ht="15">
      <c r="Q26"/>
    </row>
    <row r="27" ht="15">
      <c r="Q27"/>
    </row>
    <row r="29" ht="15">
      <c r="Q29"/>
    </row>
    <row r="30" ht="15">
      <c r="Q30"/>
    </row>
  </sheetData>
  <sheetProtection/>
  <mergeCells count="13">
    <mergeCell ref="K11:L11"/>
    <mergeCell ref="J20:N20"/>
    <mergeCell ref="C8:D8"/>
    <mergeCell ref="G8:N8"/>
    <mergeCell ref="C9:D9"/>
    <mergeCell ref="G9:N9"/>
    <mergeCell ref="G6:N6"/>
    <mergeCell ref="J1:N1"/>
    <mergeCell ref="J2:N2"/>
    <mergeCell ref="C4:D4"/>
    <mergeCell ref="C5:D5"/>
    <mergeCell ref="G5:N5"/>
    <mergeCell ref="C6:D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45">
    <pageSetUpPr fitToPage="1"/>
  </sheetPr>
  <dimension ref="A1:Q30"/>
  <sheetViews>
    <sheetView zoomScalePageLayoutView="0" workbookViewId="0" topLeftCell="A1">
      <selection activeCell="I4" sqref="H4:K4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1.88671875" style="34" customWidth="1"/>
    <col min="6" max="6" width="9.6640625" style="34" customWidth="1"/>
    <col min="7" max="10" width="4.5546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12.75">
      <c r="A1" s="35"/>
      <c r="B1" s="9"/>
      <c r="C1" s="28" t="s">
        <v>29</v>
      </c>
      <c r="D1" s="27"/>
      <c r="E1" s="27"/>
      <c r="F1" s="9"/>
      <c r="G1" s="36" t="s">
        <v>17</v>
      </c>
      <c r="H1" s="37"/>
      <c r="I1" s="38"/>
      <c r="J1" s="73">
        <v>41613</v>
      </c>
      <c r="K1" s="74"/>
      <c r="L1" s="74"/>
      <c r="M1" s="74"/>
      <c r="N1" s="75"/>
      <c r="O1" s="39"/>
    </row>
    <row r="2" spans="1:15" ht="12.75">
      <c r="A2" s="35"/>
      <c r="B2" s="12"/>
      <c r="C2" s="12" t="s">
        <v>33</v>
      </c>
      <c r="D2" s="27"/>
      <c r="E2" s="27"/>
      <c r="F2" s="9"/>
      <c r="G2" s="36" t="s">
        <v>18</v>
      </c>
      <c r="H2" s="37"/>
      <c r="I2" s="38"/>
      <c r="J2" s="76" t="s">
        <v>31</v>
      </c>
      <c r="K2" s="74"/>
      <c r="L2" s="74"/>
      <c r="M2" s="74"/>
      <c r="N2" s="75"/>
      <c r="O2" s="39"/>
    </row>
    <row r="3" spans="1:15" ht="12.75">
      <c r="A3" s="35"/>
      <c r="B3" s="9"/>
      <c r="C3" s="69"/>
      <c r="D3" s="27"/>
      <c r="E3" s="27"/>
      <c r="F3" s="27"/>
      <c r="G3" s="1"/>
      <c r="H3" s="27"/>
      <c r="I3" s="27"/>
      <c r="J3" s="27"/>
      <c r="K3" s="27"/>
      <c r="L3" s="27"/>
      <c r="M3" s="27"/>
      <c r="N3" s="27"/>
      <c r="O3" s="40"/>
    </row>
    <row r="4" spans="1:15" ht="12.75">
      <c r="A4" s="39"/>
      <c r="B4" s="41" t="s">
        <v>19</v>
      </c>
      <c r="C4" s="77" t="s">
        <v>56</v>
      </c>
      <c r="D4" s="78"/>
      <c r="E4" s="42"/>
      <c r="F4" s="41" t="s">
        <v>19</v>
      </c>
      <c r="G4" s="94" t="s">
        <v>57</v>
      </c>
      <c r="H4" s="94"/>
      <c r="I4" s="94"/>
      <c r="J4" s="67"/>
      <c r="K4" s="67"/>
      <c r="L4" s="67"/>
      <c r="M4" s="67"/>
      <c r="N4" s="68"/>
      <c r="O4" s="39"/>
    </row>
    <row r="5" spans="1:15" ht="12.75">
      <c r="A5" s="39"/>
      <c r="B5" s="43" t="s">
        <v>0</v>
      </c>
      <c r="C5" s="70" t="s">
        <v>52</v>
      </c>
      <c r="D5" s="79"/>
      <c r="E5" s="11"/>
      <c r="F5" s="44" t="s">
        <v>1</v>
      </c>
      <c r="G5" s="80" t="s">
        <v>55</v>
      </c>
      <c r="H5" s="81"/>
      <c r="I5" s="81"/>
      <c r="J5" s="81"/>
      <c r="K5" s="81"/>
      <c r="L5" s="81"/>
      <c r="M5" s="81"/>
      <c r="N5" s="82"/>
      <c r="O5" s="39"/>
    </row>
    <row r="6" spans="1:15" ht="12.75">
      <c r="A6" s="39"/>
      <c r="B6" s="45" t="s">
        <v>2</v>
      </c>
      <c r="C6" s="70" t="s">
        <v>53</v>
      </c>
      <c r="D6" s="79"/>
      <c r="E6" s="11"/>
      <c r="F6" s="46" t="s">
        <v>3</v>
      </c>
      <c r="G6" s="70" t="s">
        <v>54</v>
      </c>
      <c r="H6" s="71"/>
      <c r="I6" s="71"/>
      <c r="J6" s="71"/>
      <c r="K6" s="71"/>
      <c r="L6" s="71"/>
      <c r="M6" s="71"/>
      <c r="N6" s="72"/>
      <c r="O6" s="39"/>
    </row>
    <row r="7" spans="1:15" ht="12.75">
      <c r="A7" s="35"/>
      <c r="B7" s="47" t="s">
        <v>20</v>
      </c>
      <c r="C7" s="48"/>
      <c r="D7" s="49"/>
      <c r="E7" s="50"/>
      <c r="F7" s="47" t="s">
        <v>20</v>
      </c>
      <c r="G7" s="48"/>
      <c r="H7" s="51"/>
      <c r="I7" s="51"/>
      <c r="J7" s="51"/>
      <c r="K7" s="51"/>
      <c r="L7" s="51"/>
      <c r="M7" s="51"/>
      <c r="N7" s="51"/>
      <c r="O7" s="40"/>
    </row>
    <row r="8" spans="1:15" ht="12.75">
      <c r="A8" s="39"/>
      <c r="B8" s="19"/>
      <c r="C8" s="70"/>
      <c r="D8" s="79"/>
      <c r="E8" s="11"/>
      <c r="F8" s="20"/>
      <c r="G8" s="88"/>
      <c r="H8" s="89"/>
      <c r="I8" s="89"/>
      <c r="J8" s="89"/>
      <c r="K8" s="89"/>
      <c r="L8" s="89"/>
      <c r="M8" s="89"/>
      <c r="N8" s="90"/>
      <c r="O8" s="39"/>
    </row>
    <row r="9" spans="1:15" ht="12.75">
      <c r="A9" s="39"/>
      <c r="B9" s="17"/>
      <c r="C9" s="70"/>
      <c r="D9" s="79"/>
      <c r="E9" s="11"/>
      <c r="F9" s="18"/>
      <c r="G9" s="88"/>
      <c r="H9" s="89"/>
      <c r="I9" s="89"/>
      <c r="J9" s="89"/>
      <c r="K9" s="89"/>
      <c r="L9" s="89"/>
      <c r="M9" s="89"/>
      <c r="N9" s="90"/>
      <c r="O9" s="39"/>
    </row>
    <row r="10" spans="1:15" ht="12.75">
      <c r="A10" s="35"/>
      <c r="B10" s="27"/>
      <c r="C10" s="27"/>
      <c r="D10" s="27"/>
      <c r="E10" s="27"/>
      <c r="F10" s="1" t="s">
        <v>24</v>
      </c>
      <c r="G10" s="1"/>
      <c r="H10" s="1"/>
      <c r="I10" s="1"/>
      <c r="J10" s="27"/>
      <c r="K10" s="27"/>
      <c r="L10" s="27"/>
      <c r="M10" s="52"/>
      <c r="N10" s="9"/>
      <c r="O10" s="40"/>
    </row>
    <row r="11" spans="1:15" ht="12.75">
      <c r="A11" s="35"/>
      <c r="B11" s="12" t="s">
        <v>23</v>
      </c>
      <c r="C11" s="27"/>
      <c r="D11" s="27"/>
      <c r="E11" s="27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83" t="s">
        <v>21</v>
      </c>
      <c r="L11" s="84"/>
      <c r="M11" s="2" t="s">
        <v>22</v>
      </c>
      <c r="N11" s="3" t="s">
        <v>16</v>
      </c>
      <c r="O11" s="39"/>
    </row>
    <row r="12" spans="1:15" ht="12.75">
      <c r="A12" s="39"/>
      <c r="B12" s="53" t="s">
        <v>7</v>
      </c>
      <c r="C12" s="22" t="str">
        <f>IF(C5&gt;"",C5,"")</f>
        <v>ERIKSSON Pinja</v>
      </c>
      <c r="D12" s="22" t="str">
        <f>IF(G5&gt;"",G5,"")</f>
        <v>LORENZOTTI Maria</v>
      </c>
      <c r="E12" s="22">
        <f>IF(E5&gt;"",E5&amp;" - "&amp;I5,"")</f>
      </c>
      <c r="F12" s="4">
        <v>9</v>
      </c>
      <c r="G12" s="4">
        <v>8</v>
      </c>
      <c r="H12" s="10">
        <v>-11</v>
      </c>
      <c r="I12" s="4">
        <v>-8</v>
      </c>
      <c r="J12" s="4">
        <v>-2</v>
      </c>
      <c r="K12" s="13">
        <f>IF(ISBLANK(F12),"",COUNTIF(F12:J12,"&gt;=0"))</f>
        <v>2</v>
      </c>
      <c r="L12" s="14">
        <f>IF(ISBLANK(F12),"",(IF(LEFT(F12,1)="-",1,0)+IF(LEFT(G12,1)="-",1,0)+IF(LEFT(H12,1)="-",1,0)+IF(LEFT(I12,1)="-",1,0)+IF(LEFT(J12,1)="-",1,0)))</f>
        <v>3</v>
      </c>
      <c r="M12" s="16">
        <f aca="true" t="shared" si="0" ref="M12:N16">IF(K12=3,1,"")</f>
      </c>
      <c r="N12" s="15">
        <f t="shared" si="0"/>
        <v>1</v>
      </c>
      <c r="O12" s="39"/>
    </row>
    <row r="13" spans="1:15" ht="12.75">
      <c r="A13" s="39"/>
      <c r="B13" s="53" t="s">
        <v>8</v>
      </c>
      <c r="C13" s="22" t="str">
        <f>IF(C6&gt;"",C6,"")</f>
        <v>RISSANEN Elli</v>
      </c>
      <c r="D13" s="22" t="str">
        <f>IF(G6&gt;"",G6,"")</f>
        <v>CORDERO Carelyn</v>
      </c>
      <c r="E13" s="22">
        <f>IF(E6&gt;"",E6&amp;" - "&amp;I6,"")</f>
      </c>
      <c r="F13" s="4">
        <v>-6</v>
      </c>
      <c r="G13" s="4">
        <v>-8</v>
      </c>
      <c r="H13" s="4">
        <v>9</v>
      </c>
      <c r="I13" s="4">
        <v>-5</v>
      </c>
      <c r="J13" s="4"/>
      <c r="K13" s="13">
        <f>IF(ISBLANK(F13),"",COUNTIF(F13:J13,"&gt;=0"))</f>
        <v>1</v>
      </c>
      <c r="L13" s="14">
        <f>IF(ISBLANK(F13),"",(IF(LEFT(F13,1)="-",1,0)+IF(LEFT(G13,1)="-",1,0)+IF(LEFT(H13,1)="-",1,0)+IF(LEFT(I13,1)="-",1,0)+IF(LEFT(J13,1)="-",1,0)))</f>
        <v>3</v>
      </c>
      <c r="M13" s="16">
        <f t="shared" si="0"/>
      </c>
      <c r="N13" s="15">
        <f t="shared" si="0"/>
        <v>1</v>
      </c>
      <c r="O13" s="39"/>
    </row>
    <row r="14" spans="1:15" ht="12.75">
      <c r="A14" s="39"/>
      <c r="B14" s="54" t="s">
        <v>25</v>
      </c>
      <c r="C14" s="22">
        <f>IF(C8&gt;"",C8&amp;" / "&amp;C9,"")</f>
      </c>
      <c r="D14" s="22">
        <f>IF(G8&gt;"",G8&amp;" / "&amp;G9,"")</f>
      </c>
      <c r="E14" s="23"/>
      <c r="F14" s="8">
        <v>-7</v>
      </c>
      <c r="G14" s="4">
        <v>-4</v>
      </c>
      <c r="H14" s="4">
        <v>-8</v>
      </c>
      <c r="I14" s="7"/>
      <c r="J14" s="7"/>
      <c r="K14" s="13">
        <f>IF(ISBLANK(F14),"",COUNTIF(F14:J14,"&gt;=0"))</f>
        <v>0</v>
      </c>
      <c r="L14" s="14">
        <f>IF(ISBLANK(F14),"",(IF(LEFT(F14,1)="-",1,0)+IF(LEFT(G14,1)="-",1,0)+IF(LEFT(H14,1)="-",1,0)+IF(LEFT(I14,1)="-",1,0)+IF(LEFT(J14,1)="-",1,0)))</f>
        <v>3</v>
      </c>
      <c r="M14" s="16">
        <f t="shared" si="0"/>
      </c>
      <c r="N14" s="15">
        <f t="shared" si="0"/>
        <v>1</v>
      </c>
      <c r="O14" s="39"/>
    </row>
    <row r="15" spans="1:15" ht="12.75">
      <c r="A15" s="39"/>
      <c r="B15" s="53" t="s">
        <v>9</v>
      </c>
      <c r="C15" s="22" t="str">
        <f>IF(C5&gt;"",C5,"")</f>
        <v>ERIKSSON Pinja</v>
      </c>
      <c r="D15" s="22" t="str">
        <f>IF(G6&gt;"",G6,"")</f>
        <v>CORDERO Carelyn</v>
      </c>
      <c r="E15" s="24"/>
      <c r="F15" s="5"/>
      <c r="G15" s="6"/>
      <c r="H15" s="7"/>
      <c r="I15" s="4"/>
      <c r="J15" s="4"/>
      <c r="K15" s="13">
        <f>IF(ISBLANK(F15),"",COUNTIF(F15:J15,"&gt;=0"))</f>
      </c>
      <c r="L15" s="14">
        <f>IF(ISBLANK(F15),"",(IF(LEFT(F15,1)="-",1,0)+IF(LEFT(G15,1)="-",1,0)+IF(LEFT(H15,1)="-",1,0)+IF(LEFT(I15,1)="-",1,0)+IF(LEFT(J15,1)="-",1,0)))</f>
      </c>
      <c r="M15" s="16">
        <f t="shared" si="0"/>
      </c>
      <c r="N15" s="15">
        <f t="shared" si="0"/>
      </c>
      <c r="O15" s="39"/>
    </row>
    <row r="16" spans="1:15" ht="13.5" thickBot="1">
      <c r="A16" s="39"/>
      <c r="B16" s="53" t="s">
        <v>10</v>
      </c>
      <c r="C16" s="22" t="str">
        <f>IF(C6&gt;"",C6,"")</f>
        <v>RISSANEN Elli</v>
      </c>
      <c r="D16" s="22" t="str">
        <f>IF(G5&gt;"",G5,"")</f>
        <v>LORENZOTTI Maria</v>
      </c>
      <c r="E16" s="24"/>
      <c r="F16" s="8"/>
      <c r="G16" s="4"/>
      <c r="H16" s="4"/>
      <c r="I16" s="4"/>
      <c r="J16" s="4"/>
      <c r="K16" s="13">
        <f>IF(ISBLANK(F16),"",COUNTIF(F16:J16,"&gt;=0"))</f>
      </c>
      <c r="L16" s="14">
        <f>IF(ISBLANK(F16),"",(IF(LEFT(F16,1)="-",1,0)+IF(LEFT(G16,1)="-",1,0)+IF(LEFT(H16,1)="-",1,0)+IF(LEFT(I16,1)="-",1,0)+IF(LEFT(J16,1)="-",1,0)))</f>
      </c>
      <c r="M16" s="16">
        <f t="shared" si="0"/>
      </c>
      <c r="N16" s="15">
        <f t="shared" si="0"/>
      </c>
      <c r="O16" s="39"/>
    </row>
    <row r="17" spans="1:15" ht="13.5" thickBot="1">
      <c r="A17" s="35"/>
      <c r="B17" s="27"/>
      <c r="C17" s="27"/>
      <c r="D17" s="27"/>
      <c r="E17" s="27"/>
      <c r="F17" s="27"/>
      <c r="G17" s="27"/>
      <c r="H17" s="27"/>
      <c r="I17" s="21" t="s">
        <v>28</v>
      </c>
      <c r="J17" s="55"/>
      <c r="K17" s="25">
        <f>IF(ISBLANK(C5),"",SUM(K12:K16))</f>
        <v>3</v>
      </c>
      <c r="L17" s="26">
        <f>IF(ISBLANK(G5),"",SUM(L12:L16))</f>
        <v>9</v>
      </c>
      <c r="M17" s="56">
        <f>IF(ISBLANK(F12),"",SUM(M12:M16))</f>
        <v>0</v>
      </c>
      <c r="N17" s="57">
        <f>IF(ISBLANK(F12),"",SUM(N12:N16))</f>
        <v>3</v>
      </c>
      <c r="O17" s="39"/>
    </row>
    <row r="18" spans="1:15" ht="12.75">
      <c r="A18" s="35"/>
      <c r="B18" s="27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0"/>
    </row>
    <row r="19" spans="1:15" ht="12.75">
      <c r="A19" s="35"/>
      <c r="C19" s="27" t="s">
        <v>4</v>
      </c>
      <c r="D19" s="27" t="s">
        <v>5</v>
      </c>
      <c r="E19" s="9"/>
      <c r="F19" s="27"/>
      <c r="G19" s="27" t="s">
        <v>6</v>
      </c>
      <c r="H19" s="9"/>
      <c r="I19" s="27"/>
      <c r="J19" s="9" t="s">
        <v>27</v>
      </c>
      <c r="K19" s="9"/>
      <c r="L19" s="27"/>
      <c r="M19" s="27"/>
      <c r="N19" s="27"/>
      <c r="O19" s="40"/>
    </row>
    <row r="20" spans="1:15" ht="13.5" thickBot="1">
      <c r="A20" s="35"/>
      <c r="B20" s="62"/>
      <c r="C20" s="63" t="str">
        <f>C4</f>
        <v>FIN 2</v>
      </c>
      <c r="D20" s="27" t="str">
        <f>G4</f>
        <v>PUR/URU</v>
      </c>
      <c r="E20" s="27"/>
      <c r="F20" s="27"/>
      <c r="G20" s="27"/>
      <c r="H20" s="27"/>
      <c r="I20" s="27"/>
      <c r="J20" s="85" t="str">
        <f>IF(M17=3,C4,IF(N17=3,G4,IF(M17=5,IF(N17=5,"tasan",""),"")))</f>
        <v>PUR/URU</v>
      </c>
      <c r="K20" s="86"/>
      <c r="L20" s="86"/>
      <c r="M20" s="86"/>
      <c r="N20" s="87"/>
      <c r="O20" s="39"/>
    </row>
    <row r="21" spans="1:15" ht="12.75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1"/>
    </row>
    <row r="26" ht="15">
      <c r="Q26"/>
    </row>
    <row r="27" ht="15">
      <c r="Q27"/>
    </row>
    <row r="29" ht="15">
      <c r="Q29"/>
    </row>
    <row r="30" ht="15">
      <c r="Q30"/>
    </row>
  </sheetData>
  <sheetProtection/>
  <mergeCells count="13">
    <mergeCell ref="J1:N1"/>
    <mergeCell ref="J2:N2"/>
    <mergeCell ref="C4:D4"/>
    <mergeCell ref="C5:D5"/>
    <mergeCell ref="G5:N5"/>
    <mergeCell ref="C6:D6"/>
    <mergeCell ref="G6:N6"/>
    <mergeCell ref="C8:D8"/>
    <mergeCell ref="G8:N8"/>
    <mergeCell ref="C9:D9"/>
    <mergeCell ref="G9:N9"/>
    <mergeCell ref="K11:L11"/>
    <mergeCell ref="J20:N20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46">
    <pageSetUpPr fitToPage="1"/>
  </sheetPr>
  <dimension ref="A1:Q30"/>
  <sheetViews>
    <sheetView zoomScalePageLayoutView="0" workbookViewId="0" topLeftCell="A1">
      <selection activeCell="G5" sqref="G5:N5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1.88671875" style="34" customWidth="1"/>
    <col min="6" max="6" width="9.6640625" style="34" customWidth="1"/>
    <col min="7" max="10" width="4.5546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12.75">
      <c r="A1" s="35"/>
      <c r="B1" s="9"/>
      <c r="C1" s="28" t="s">
        <v>29</v>
      </c>
      <c r="D1" s="27"/>
      <c r="E1" s="27"/>
      <c r="F1" s="9"/>
      <c r="G1" s="36" t="s">
        <v>17</v>
      </c>
      <c r="H1" s="37"/>
      <c r="I1" s="38"/>
      <c r="J1" s="73">
        <v>41613</v>
      </c>
      <c r="K1" s="74"/>
      <c r="L1" s="74"/>
      <c r="M1" s="74"/>
      <c r="N1" s="75"/>
      <c r="O1" s="39"/>
    </row>
    <row r="2" spans="1:15" ht="12.75">
      <c r="A2" s="35"/>
      <c r="B2" s="12"/>
      <c r="C2" s="12" t="s">
        <v>33</v>
      </c>
      <c r="D2" s="27"/>
      <c r="E2" s="27"/>
      <c r="F2" s="9"/>
      <c r="G2" s="36" t="s">
        <v>18</v>
      </c>
      <c r="H2" s="37"/>
      <c r="I2" s="38"/>
      <c r="J2" s="76" t="s">
        <v>31</v>
      </c>
      <c r="K2" s="74"/>
      <c r="L2" s="74"/>
      <c r="M2" s="74"/>
      <c r="N2" s="75"/>
      <c r="O2" s="39"/>
    </row>
    <row r="3" spans="1:15" ht="12.75">
      <c r="A3" s="35"/>
      <c r="B3" s="9"/>
      <c r="C3" s="69"/>
      <c r="D3" s="27"/>
      <c r="E3" s="27"/>
      <c r="F3" s="27"/>
      <c r="G3" s="1"/>
      <c r="H3" s="27"/>
      <c r="I3" s="27"/>
      <c r="J3" s="27"/>
      <c r="K3" s="27"/>
      <c r="L3" s="27"/>
      <c r="M3" s="27"/>
      <c r="N3" s="27"/>
      <c r="O3" s="40"/>
    </row>
    <row r="4" spans="1:15" ht="12.75">
      <c r="A4" s="39"/>
      <c r="B4" s="41" t="s">
        <v>19</v>
      </c>
      <c r="C4" s="77" t="s">
        <v>34</v>
      </c>
      <c r="D4" s="78"/>
      <c r="E4" s="42"/>
      <c r="F4" s="41" t="s">
        <v>19</v>
      </c>
      <c r="G4" s="66"/>
      <c r="H4" s="94" t="s">
        <v>35</v>
      </c>
      <c r="I4" s="67"/>
      <c r="J4" s="67"/>
      <c r="K4" s="67"/>
      <c r="L4" s="67"/>
      <c r="M4" s="67"/>
      <c r="N4" s="68"/>
      <c r="O4" s="39"/>
    </row>
    <row r="5" spans="1:15" ht="12.75">
      <c r="A5" s="39"/>
      <c r="B5" s="43" t="s">
        <v>0</v>
      </c>
      <c r="C5" s="70" t="s">
        <v>36</v>
      </c>
      <c r="D5" s="79"/>
      <c r="E5" s="11"/>
      <c r="F5" s="44" t="s">
        <v>1</v>
      </c>
      <c r="G5" s="80" t="s">
        <v>39</v>
      </c>
      <c r="H5" s="81"/>
      <c r="I5" s="81"/>
      <c r="J5" s="81"/>
      <c r="K5" s="81"/>
      <c r="L5" s="81"/>
      <c r="M5" s="81"/>
      <c r="N5" s="82"/>
      <c r="O5" s="39"/>
    </row>
    <row r="6" spans="1:15" ht="12.75">
      <c r="A6" s="39"/>
      <c r="B6" s="45" t="s">
        <v>2</v>
      </c>
      <c r="C6" s="70" t="s">
        <v>37</v>
      </c>
      <c r="D6" s="79"/>
      <c r="E6" s="11"/>
      <c r="F6" s="46" t="s">
        <v>3</v>
      </c>
      <c r="G6" s="70" t="s">
        <v>38</v>
      </c>
      <c r="H6" s="71"/>
      <c r="I6" s="71"/>
      <c r="J6" s="71"/>
      <c r="K6" s="71"/>
      <c r="L6" s="71"/>
      <c r="M6" s="71"/>
      <c r="N6" s="72"/>
      <c r="O6" s="39"/>
    </row>
    <row r="7" spans="1:15" ht="12.75">
      <c r="A7" s="35"/>
      <c r="B7" s="47" t="s">
        <v>20</v>
      </c>
      <c r="C7" s="48"/>
      <c r="D7" s="49"/>
      <c r="E7" s="50"/>
      <c r="F7" s="47" t="s">
        <v>20</v>
      </c>
      <c r="G7" s="48"/>
      <c r="H7" s="51"/>
      <c r="I7" s="51"/>
      <c r="J7" s="51"/>
      <c r="K7" s="51"/>
      <c r="L7" s="51"/>
      <c r="M7" s="51"/>
      <c r="N7" s="51"/>
      <c r="O7" s="40"/>
    </row>
    <row r="8" spans="1:15" ht="12.75">
      <c r="A8" s="39"/>
      <c r="B8" s="19"/>
      <c r="C8" s="70"/>
      <c r="D8" s="79"/>
      <c r="E8" s="11"/>
      <c r="F8" s="20"/>
      <c r="G8" s="88"/>
      <c r="H8" s="89"/>
      <c r="I8" s="89"/>
      <c r="J8" s="89"/>
      <c r="K8" s="89"/>
      <c r="L8" s="89"/>
      <c r="M8" s="89"/>
      <c r="N8" s="90"/>
      <c r="O8" s="39"/>
    </row>
    <row r="9" spans="1:15" ht="12.75">
      <c r="A9" s="39"/>
      <c r="B9" s="17"/>
      <c r="C9" s="70"/>
      <c r="D9" s="79"/>
      <c r="E9" s="11"/>
      <c r="F9" s="18"/>
      <c r="G9" s="88"/>
      <c r="H9" s="89"/>
      <c r="I9" s="89"/>
      <c r="J9" s="89"/>
      <c r="K9" s="89"/>
      <c r="L9" s="89"/>
      <c r="M9" s="89"/>
      <c r="N9" s="90"/>
      <c r="O9" s="39"/>
    </row>
    <row r="10" spans="1:15" ht="12.75">
      <c r="A10" s="35"/>
      <c r="B10" s="27"/>
      <c r="C10" s="27"/>
      <c r="D10" s="27"/>
      <c r="E10" s="27"/>
      <c r="F10" s="1" t="s">
        <v>24</v>
      </c>
      <c r="G10" s="1"/>
      <c r="H10" s="1"/>
      <c r="I10" s="1"/>
      <c r="J10" s="27"/>
      <c r="K10" s="27"/>
      <c r="L10" s="27"/>
      <c r="M10" s="52"/>
      <c r="N10" s="9"/>
      <c r="O10" s="40"/>
    </row>
    <row r="11" spans="1:15" ht="12.75">
      <c r="A11" s="35"/>
      <c r="B11" s="12" t="s">
        <v>23</v>
      </c>
      <c r="C11" s="27"/>
      <c r="D11" s="27"/>
      <c r="E11" s="27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83" t="s">
        <v>21</v>
      </c>
      <c r="L11" s="84"/>
      <c r="M11" s="2" t="s">
        <v>22</v>
      </c>
      <c r="N11" s="3" t="s">
        <v>16</v>
      </c>
      <c r="O11" s="39"/>
    </row>
    <row r="12" spans="1:15" ht="12.75">
      <c r="A12" s="39"/>
      <c r="B12" s="53" t="s">
        <v>7</v>
      </c>
      <c r="C12" s="22" t="str">
        <f>IF(C5&gt;"",C5,"")</f>
        <v>CAREY Charlotte</v>
      </c>
      <c r="D12" s="22" t="str">
        <f>IF(G5&gt;"",G5,"")</f>
        <v>IVANNIKOVA Anna</v>
      </c>
      <c r="E12" s="22">
        <f>IF(E5&gt;"",E5&amp;" - "&amp;I5,"")</f>
      </c>
      <c r="F12" s="4">
        <v>6</v>
      </c>
      <c r="G12" s="4">
        <v>6</v>
      </c>
      <c r="H12" s="10">
        <v>11</v>
      </c>
      <c r="I12" s="4"/>
      <c r="J12" s="4"/>
      <c r="K12" s="13">
        <f>IF(ISBLANK(F12),"",COUNTIF(F12:J12,"&gt;=0"))</f>
        <v>3</v>
      </c>
      <c r="L12" s="14">
        <f>IF(ISBLANK(F12),"",(IF(LEFT(F12,1)="-",1,0)+IF(LEFT(G12,1)="-",1,0)+IF(LEFT(H12,1)="-",1,0)+IF(LEFT(I12,1)="-",1,0)+IF(LEFT(J12,1)="-",1,0)))</f>
        <v>0</v>
      </c>
      <c r="M12" s="16">
        <f aca="true" t="shared" si="0" ref="M12:N16">IF(K12=3,1,"")</f>
        <v>1</v>
      </c>
      <c r="N12" s="15">
        <f t="shared" si="0"/>
      </c>
      <c r="O12" s="39"/>
    </row>
    <row r="13" spans="1:15" ht="12.75">
      <c r="A13" s="39"/>
      <c r="B13" s="53" t="s">
        <v>8</v>
      </c>
      <c r="C13" s="22" t="str">
        <f>IF(C6&gt;"",C6,"")</f>
        <v>PHILLIPS Megan</v>
      </c>
      <c r="D13" s="22" t="str">
        <f>IF(G6&gt;"",G6,"")</f>
        <v>ISPIRYAN Angelina</v>
      </c>
      <c r="E13" s="22">
        <f>IF(E6&gt;"",E6&amp;" - "&amp;I6,"")</f>
      </c>
      <c r="F13" s="4">
        <v>5</v>
      </c>
      <c r="G13" s="4">
        <v>5</v>
      </c>
      <c r="H13" s="4">
        <v>5</v>
      </c>
      <c r="I13" s="4"/>
      <c r="J13" s="4"/>
      <c r="K13" s="13">
        <f>IF(ISBLANK(F13),"",COUNTIF(F13:J13,"&gt;=0"))</f>
        <v>3</v>
      </c>
      <c r="L13" s="14">
        <f>IF(ISBLANK(F13),"",(IF(LEFT(F13,1)="-",1,0)+IF(LEFT(G13,1)="-",1,0)+IF(LEFT(H13,1)="-",1,0)+IF(LEFT(I13,1)="-",1,0)+IF(LEFT(J13,1)="-",1,0)))</f>
        <v>0</v>
      </c>
      <c r="M13" s="16">
        <f t="shared" si="0"/>
        <v>1</v>
      </c>
      <c r="N13" s="15">
        <f t="shared" si="0"/>
      </c>
      <c r="O13" s="39"/>
    </row>
    <row r="14" spans="1:15" ht="12.75">
      <c r="A14" s="39"/>
      <c r="B14" s="54" t="s">
        <v>25</v>
      </c>
      <c r="C14" s="22">
        <f>IF(C8&gt;"",C8&amp;" / "&amp;C9,"")</f>
      </c>
      <c r="D14" s="22">
        <f>IF(G8&gt;"",G8&amp;" / "&amp;G9,"")</f>
      </c>
      <c r="E14" s="23"/>
      <c r="F14" s="8">
        <v>11</v>
      </c>
      <c r="G14" s="4">
        <v>4</v>
      </c>
      <c r="H14" s="4">
        <v>11</v>
      </c>
      <c r="I14" s="7"/>
      <c r="J14" s="7"/>
      <c r="K14" s="13">
        <f>IF(ISBLANK(F14),"",COUNTIF(F14:J14,"&gt;=0"))</f>
        <v>3</v>
      </c>
      <c r="L14" s="14">
        <f>IF(ISBLANK(F14),"",(IF(LEFT(F14,1)="-",1,0)+IF(LEFT(G14,1)="-",1,0)+IF(LEFT(H14,1)="-",1,0)+IF(LEFT(I14,1)="-",1,0)+IF(LEFT(J14,1)="-",1,0)))</f>
        <v>0</v>
      </c>
      <c r="M14" s="16">
        <f t="shared" si="0"/>
        <v>1</v>
      </c>
      <c r="N14" s="15">
        <f t="shared" si="0"/>
      </c>
      <c r="O14" s="39"/>
    </row>
    <row r="15" spans="1:15" ht="12.75">
      <c r="A15" s="39"/>
      <c r="B15" s="53" t="s">
        <v>9</v>
      </c>
      <c r="C15" s="22" t="str">
        <f>IF(C5&gt;"",C5,"")</f>
        <v>CAREY Charlotte</v>
      </c>
      <c r="D15" s="22" t="str">
        <f>IF(G6&gt;"",G6,"")</f>
        <v>ISPIRYAN Angelina</v>
      </c>
      <c r="E15" s="24"/>
      <c r="F15" s="5"/>
      <c r="G15" s="6"/>
      <c r="H15" s="7"/>
      <c r="I15" s="4"/>
      <c r="J15" s="4"/>
      <c r="K15" s="13">
        <f>IF(ISBLANK(F15),"",COUNTIF(F15:J15,"&gt;=0"))</f>
      </c>
      <c r="L15" s="14">
        <f>IF(ISBLANK(F15),"",(IF(LEFT(F15,1)="-",1,0)+IF(LEFT(G15,1)="-",1,0)+IF(LEFT(H15,1)="-",1,0)+IF(LEFT(I15,1)="-",1,0)+IF(LEFT(J15,1)="-",1,0)))</f>
      </c>
      <c r="M15" s="16">
        <f t="shared" si="0"/>
      </c>
      <c r="N15" s="15">
        <f t="shared" si="0"/>
      </c>
      <c r="O15" s="39"/>
    </row>
    <row r="16" spans="1:15" ht="13.5" thickBot="1">
      <c r="A16" s="39"/>
      <c r="B16" s="53" t="s">
        <v>10</v>
      </c>
      <c r="C16" s="22" t="str">
        <f>IF(C6&gt;"",C6,"")</f>
        <v>PHILLIPS Megan</v>
      </c>
      <c r="D16" s="22" t="str">
        <f>IF(G5&gt;"",G5,"")</f>
        <v>IVANNIKOVA Anna</v>
      </c>
      <c r="E16" s="24"/>
      <c r="F16" s="8"/>
      <c r="G16" s="4"/>
      <c r="H16" s="4"/>
      <c r="I16" s="4"/>
      <c r="J16" s="4"/>
      <c r="K16" s="13">
        <f>IF(ISBLANK(F16),"",COUNTIF(F16:J16,"&gt;=0"))</f>
      </c>
      <c r="L16" s="14">
        <f>IF(ISBLANK(F16),"",(IF(LEFT(F16,1)="-",1,0)+IF(LEFT(G16,1)="-",1,0)+IF(LEFT(H16,1)="-",1,0)+IF(LEFT(I16,1)="-",1,0)+IF(LEFT(J16,1)="-",1,0)))</f>
      </c>
      <c r="M16" s="16">
        <f t="shared" si="0"/>
      </c>
      <c r="N16" s="15">
        <f t="shared" si="0"/>
      </c>
      <c r="O16" s="39"/>
    </row>
    <row r="17" spans="1:15" ht="13.5" thickBot="1">
      <c r="A17" s="35"/>
      <c r="B17" s="27"/>
      <c r="C17" s="27"/>
      <c r="D17" s="27"/>
      <c r="E17" s="27"/>
      <c r="F17" s="27"/>
      <c r="G17" s="27"/>
      <c r="H17" s="27"/>
      <c r="I17" s="21" t="s">
        <v>28</v>
      </c>
      <c r="J17" s="55"/>
      <c r="K17" s="25">
        <f>IF(ISBLANK(C5),"",SUM(K12:K16))</f>
        <v>9</v>
      </c>
      <c r="L17" s="26">
        <f>IF(ISBLANK(G5),"",SUM(L12:L16))</f>
        <v>0</v>
      </c>
      <c r="M17" s="56">
        <f>IF(ISBLANK(F12),"",SUM(M12:M16))</f>
        <v>3</v>
      </c>
      <c r="N17" s="57">
        <f>IF(ISBLANK(F12),"",SUM(N12:N16))</f>
        <v>0</v>
      </c>
      <c r="O17" s="39"/>
    </row>
    <row r="18" spans="1:15" ht="12.75">
      <c r="A18" s="35"/>
      <c r="B18" s="27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0"/>
    </row>
    <row r="19" spans="1:15" ht="12.75">
      <c r="A19" s="35"/>
      <c r="C19" s="27" t="s">
        <v>4</v>
      </c>
      <c r="D19" s="27" t="s">
        <v>5</v>
      </c>
      <c r="E19" s="9"/>
      <c r="F19" s="27"/>
      <c r="G19" s="27" t="s">
        <v>6</v>
      </c>
      <c r="H19" s="9"/>
      <c r="I19" s="27"/>
      <c r="J19" s="9" t="s">
        <v>27</v>
      </c>
      <c r="K19" s="9"/>
      <c r="L19" s="27"/>
      <c r="M19" s="27"/>
      <c r="N19" s="27"/>
      <c r="O19" s="40"/>
    </row>
    <row r="20" spans="1:15" ht="13.5" thickBot="1">
      <c r="A20" s="35"/>
      <c r="B20" s="62"/>
      <c r="C20" s="63" t="str">
        <f>C4</f>
        <v>Wales 1</v>
      </c>
      <c r="D20" s="27">
        <f>G4</f>
        <v>0</v>
      </c>
      <c r="E20" s="27"/>
      <c r="F20" s="27"/>
      <c r="G20" s="27"/>
      <c r="H20" s="27"/>
      <c r="I20" s="27"/>
      <c r="J20" s="85" t="str">
        <f>IF(M17=3,C4,IF(N17=3,G4,IF(M17=5,IF(N17=5,"tasan",""),"")))</f>
        <v>Wales 1</v>
      </c>
      <c r="K20" s="86"/>
      <c r="L20" s="86"/>
      <c r="M20" s="86"/>
      <c r="N20" s="87"/>
      <c r="O20" s="39"/>
    </row>
    <row r="21" spans="1:15" ht="12.75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1"/>
    </row>
    <row r="26" ht="15">
      <c r="Q26"/>
    </row>
    <row r="27" ht="15">
      <c r="Q27"/>
    </row>
    <row r="29" ht="15">
      <c r="Q29"/>
    </row>
    <row r="30" ht="15">
      <c r="Q30"/>
    </row>
  </sheetData>
  <sheetProtection/>
  <mergeCells count="13">
    <mergeCell ref="J1:N1"/>
    <mergeCell ref="J2:N2"/>
    <mergeCell ref="C4:D4"/>
    <mergeCell ref="C5:D5"/>
    <mergeCell ref="G5:N5"/>
    <mergeCell ref="C6:D6"/>
    <mergeCell ref="G6:N6"/>
    <mergeCell ref="C8:D8"/>
    <mergeCell ref="G8:N8"/>
    <mergeCell ref="C9:D9"/>
    <mergeCell ref="G9:N9"/>
    <mergeCell ref="K11:L11"/>
    <mergeCell ref="J20:N20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47">
    <pageSetUpPr fitToPage="1"/>
  </sheetPr>
  <dimension ref="A1:Q30"/>
  <sheetViews>
    <sheetView zoomScalePageLayoutView="0" workbookViewId="0" topLeftCell="A1">
      <selection activeCell="I16" sqref="I16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1.88671875" style="34" customWidth="1"/>
    <col min="6" max="6" width="9.6640625" style="34" customWidth="1"/>
    <col min="7" max="10" width="4.5546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12.75">
      <c r="A1" s="35"/>
      <c r="B1" s="9"/>
      <c r="C1" s="28" t="s">
        <v>29</v>
      </c>
      <c r="D1" s="27"/>
      <c r="E1" s="27"/>
      <c r="F1" s="9"/>
      <c r="G1" s="36" t="s">
        <v>17</v>
      </c>
      <c r="H1" s="37"/>
      <c r="I1" s="38"/>
      <c r="J1" s="73">
        <v>41613</v>
      </c>
      <c r="K1" s="74"/>
      <c r="L1" s="74"/>
      <c r="M1" s="74"/>
      <c r="N1" s="75"/>
      <c r="O1" s="39"/>
    </row>
    <row r="2" spans="1:15" ht="12.75">
      <c r="A2" s="35"/>
      <c r="B2" s="12"/>
      <c r="C2" s="12" t="s">
        <v>33</v>
      </c>
      <c r="D2" s="27"/>
      <c r="E2" s="27"/>
      <c r="F2" s="9"/>
      <c r="G2" s="36" t="s">
        <v>18</v>
      </c>
      <c r="H2" s="37"/>
      <c r="I2" s="38"/>
      <c r="J2" s="76" t="s">
        <v>31</v>
      </c>
      <c r="K2" s="74"/>
      <c r="L2" s="74"/>
      <c r="M2" s="74"/>
      <c r="N2" s="75"/>
      <c r="O2" s="39"/>
    </row>
    <row r="3" spans="1:15" ht="12.75">
      <c r="A3" s="35"/>
      <c r="B3" s="9"/>
      <c r="C3" s="69"/>
      <c r="D3" s="27"/>
      <c r="E3" s="27"/>
      <c r="F3" s="27"/>
      <c r="G3" s="1"/>
      <c r="H3" s="27"/>
      <c r="I3" s="27"/>
      <c r="J3" s="27"/>
      <c r="K3" s="27"/>
      <c r="L3" s="27"/>
      <c r="M3" s="27"/>
      <c r="N3" s="27"/>
      <c r="O3" s="40"/>
    </row>
    <row r="4" spans="1:15" ht="12.75">
      <c r="A4" s="39"/>
      <c r="B4" s="41" t="s">
        <v>19</v>
      </c>
      <c r="C4" s="77" t="s">
        <v>94</v>
      </c>
      <c r="D4" s="78"/>
      <c r="E4" s="42"/>
      <c r="F4" s="41" t="s">
        <v>19</v>
      </c>
      <c r="G4" s="66" t="s">
        <v>95</v>
      </c>
      <c r="H4" s="67"/>
      <c r="I4" s="67"/>
      <c r="J4" s="67"/>
      <c r="K4" s="67"/>
      <c r="L4" s="67"/>
      <c r="M4" s="67"/>
      <c r="N4" s="68"/>
      <c r="O4" s="39"/>
    </row>
    <row r="5" spans="1:15" ht="12.75">
      <c r="A5" s="39"/>
      <c r="B5" s="43" t="s">
        <v>0</v>
      </c>
      <c r="C5" s="70" t="s">
        <v>93</v>
      </c>
      <c r="D5" s="79"/>
      <c r="E5" s="11"/>
      <c r="F5" s="44" t="s">
        <v>1</v>
      </c>
      <c r="G5" s="80" t="s">
        <v>98</v>
      </c>
      <c r="H5" s="81"/>
      <c r="I5" s="81"/>
      <c r="J5" s="81"/>
      <c r="K5" s="81"/>
      <c r="L5" s="81"/>
      <c r="M5" s="81"/>
      <c r="N5" s="82"/>
      <c r="O5" s="39"/>
    </row>
    <row r="6" spans="1:15" ht="12.75">
      <c r="A6" s="39"/>
      <c r="B6" s="45" t="s">
        <v>2</v>
      </c>
      <c r="C6" s="70" t="s">
        <v>96</v>
      </c>
      <c r="D6" s="79"/>
      <c r="E6" s="11"/>
      <c r="F6" s="46" t="s">
        <v>3</v>
      </c>
      <c r="G6" s="70" t="s">
        <v>97</v>
      </c>
      <c r="H6" s="71"/>
      <c r="I6" s="71"/>
      <c r="J6" s="71"/>
      <c r="K6" s="71"/>
      <c r="L6" s="71"/>
      <c r="M6" s="71"/>
      <c r="N6" s="72"/>
      <c r="O6" s="39"/>
    </row>
    <row r="7" spans="1:15" ht="12.75">
      <c r="A7" s="35"/>
      <c r="B7" s="47" t="s">
        <v>20</v>
      </c>
      <c r="C7" s="48"/>
      <c r="D7" s="49"/>
      <c r="E7" s="50"/>
      <c r="F7" s="47" t="s">
        <v>20</v>
      </c>
      <c r="G7" s="48"/>
      <c r="H7" s="51"/>
      <c r="I7" s="51"/>
      <c r="J7" s="51"/>
      <c r="K7" s="51"/>
      <c r="L7" s="51"/>
      <c r="M7" s="51"/>
      <c r="N7" s="51"/>
      <c r="O7" s="40"/>
    </row>
    <row r="8" spans="1:15" ht="12.75">
      <c r="A8" s="39"/>
      <c r="B8" s="19"/>
      <c r="C8" s="70"/>
      <c r="D8" s="79"/>
      <c r="E8" s="11"/>
      <c r="F8" s="20"/>
      <c r="G8" s="88"/>
      <c r="H8" s="89"/>
      <c r="I8" s="89"/>
      <c r="J8" s="89"/>
      <c r="K8" s="89"/>
      <c r="L8" s="89"/>
      <c r="M8" s="89"/>
      <c r="N8" s="90"/>
      <c r="O8" s="39"/>
    </row>
    <row r="9" spans="1:15" ht="12.75">
      <c r="A9" s="39"/>
      <c r="B9" s="17"/>
      <c r="C9" s="70"/>
      <c r="D9" s="79"/>
      <c r="E9" s="11"/>
      <c r="F9" s="18"/>
      <c r="G9" s="88"/>
      <c r="H9" s="89"/>
      <c r="I9" s="89"/>
      <c r="J9" s="89"/>
      <c r="K9" s="89"/>
      <c r="L9" s="89"/>
      <c r="M9" s="89"/>
      <c r="N9" s="90"/>
      <c r="O9" s="39"/>
    </row>
    <row r="10" spans="1:15" ht="12.75">
      <c r="A10" s="35"/>
      <c r="B10" s="27"/>
      <c r="C10" s="27"/>
      <c r="D10" s="27"/>
      <c r="E10" s="27"/>
      <c r="F10" s="1" t="s">
        <v>24</v>
      </c>
      <c r="G10" s="1"/>
      <c r="H10" s="1"/>
      <c r="I10" s="1"/>
      <c r="J10" s="27"/>
      <c r="K10" s="27"/>
      <c r="L10" s="27"/>
      <c r="M10" s="52"/>
      <c r="N10" s="9"/>
      <c r="O10" s="40"/>
    </row>
    <row r="11" spans="1:15" ht="12.75">
      <c r="A11" s="35"/>
      <c r="B11" s="12" t="s">
        <v>23</v>
      </c>
      <c r="C11" s="27"/>
      <c r="D11" s="27"/>
      <c r="E11" s="27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83" t="s">
        <v>21</v>
      </c>
      <c r="L11" s="84"/>
      <c r="M11" s="2" t="s">
        <v>22</v>
      </c>
      <c r="N11" s="3" t="s">
        <v>16</v>
      </c>
      <c r="O11" s="39"/>
    </row>
    <row r="12" spans="1:15" ht="12.75">
      <c r="A12" s="39"/>
      <c r="B12" s="53" t="s">
        <v>7</v>
      </c>
      <c r="C12" s="22" t="str">
        <f>IF(C5&gt;"",C5,"")</f>
        <v>ZETTERSTRÖM Stina</v>
      </c>
      <c r="D12" s="22" t="str">
        <f>IF(G5&gt;"",G5,"")</f>
        <v>TOCHKASOVA Anastasia</v>
      </c>
      <c r="E12" s="22">
        <f>IF(E5&gt;"",E5&amp;" - "&amp;I5,"")</f>
      </c>
      <c r="F12" s="4">
        <v>11</v>
      </c>
      <c r="G12" s="4">
        <v>6</v>
      </c>
      <c r="H12" s="10">
        <v>-8</v>
      </c>
      <c r="I12" s="4">
        <v>6</v>
      </c>
      <c r="J12" s="4"/>
      <c r="K12" s="13">
        <f>IF(ISBLANK(F12),"",COUNTIF(F12:J12,"&gt;=0"))</f>
        <v>3</v>
      </c>
      <c r="L12" s="14">
        <f>IF(ISBLANK(F12),"",(IF(LEFT(F12,1)="-",1,0)+IF(LEFT(G12,1)="-",1,0)+IF(LEFT(H12,1)="-",1,0)+IF(LEFT(I12,1)="-",1,0)+IF(LEFT(J12,1)="-",1,0)))</f>
        <v>1</v>
      </c>
      <c r="M12" s="16">
        <f aca="true" t="shared" si="0" ref="M12:N16">IF(K12=3,1,"")</f>
        <v>1</v>
      </c>
      <c r="N12" s="15">
        <f t="shared" si="0"/>
      </c>
      <c r="O12" s="39"/>
    </row>
    <row r="13" spans="1:15" ht="12.75">
      <c r="A13" s="39"/>
      <c r="B13" s="53" t="s">
        <v>8</v>
      </c>
      <c r="C13" s="22" t="str">
        <f>IF(C6&gt;"",C6,"")</f>
        <v>JONSSON Jennifer</v>
      </c>
      <c r="D13" s="22" t="str">
        <f>IF(G6&gt;"",G6,"")</f>
        <v>KHALIKOVA Alfiya</v>
      </c>
      <c r="E13" s="22">
        <f>IF(E6&gt;"",E6&amp;" - "&amp;I6,"")</f>
      </c>
      <c r="F13" s="4">
        <v>5</v>
      </c>
      <c r="G13" s="4">
        <v>-8</v>
      </c>
      <c r="H13" s="4">
        <v>4</v>
      </c>
      <c r="I13" s="4">
        <v>-9</v>
      </c>
      <c r="J13" s="4">
        <v>-10</v>
      </c>
      <c r="K13" s="13">
        <f>IF(ISBLANK(F13),"",COUNTIF(F13:J13,"&gt;=0"))</f>
        <v>2</v>
      </c>
      <c r="L13" s="14">
        <f>IF(ISBLANK(F13),"",(IF(LEFT(F13,1)="-",1,0)+IF(LEFT(G13,1)="-",1,0)+IF(LEFT(H13,1)="-",1,0)+IF(LEFT(I13,1)="-",1,0)+IF(LEFT(J13,1)="-",1,0)))</f>
        <v>3</v>
      </c>
      <c r="M13" s="16">
        <f t="shared" si="0"/>
      </c>
      <c r="N13" s="15">
        <f t="shared" si="0"/>
        <v>1</v>
      </c>
      <c r="O13" s="39"/>
    </row>
    <row r="14" spans="1:15" ht="12.75">
      <c r="A14" s="39"/>
      <c r="B14" s="54" t="s">
        <v>25</v>
      </c>
      <c r="C14" s="22">
        <f>IF(C8&gt;"",C8&amp;" / "&amp;C9,"")</f>
      </c>
      <c r="D14" s="22">
        <f>IF(G8&gt;"",G8&amp;" / "&amp;G9,"")</f>
      </c>
      <c r="E14" s="23"/>
      <c r="F14" s="8">
        <v>-4</v>
      </c>
      <c r="G14" s="4">
        <v>6</v>
      </c>
      <c r="H14" s="4">
        <v>5</v>
      </c>
      <c r="I14" s="7">
        <v>-9</v>
      </c>
      <c r="J14" s="7">
        <v>7</v>
      </c>
      <c r="K14" s="13">
        <f>IF(ISBLANK(F14),"",COUNTIF(F14:J14,"&gt;=0"))</f>
        <v>3</v>
      </c>
      <c r="L14" s="14">
        <f>IF(ISBLANK(F14),"",(IF(LEFT(F14,1)="-",1,0)+IF(LEFT(G14,1)="-",1,0)+IF(LEFT(H14,1)="-",1,0)+IF(LEFT(I14,1)="-",1,0)+IF(LEFT(J14,1)="-",1,0)))</f>
        <v>2</v>
      </c>
      <c r="M14" s="16">
        <f t="shared" si="0"/>
        <v>1</v>
      </c>
      <c r="N14" s="15">
        <f t="shared" si="0"/>
      </c>
      <c r="O14" s="39"/>
    </row>
    <row r="15" spans="1:15" ht="12.75">
      <c r="A15" s="39"/>
      <c r="B15" s="53" t="s">
        <v>9</v>
      </c>
      <c r="C15" s="22" t="str">
        <f>IF(C5&gt;"",C5,"")</f>
        <v>ZETTERSTRÖM Stina</v>
      </c>
      <c r="D15" s="22" t="str">
        <f>IF(G6&gt;"",G6,"")</f>
        <v>KHALIKOVA Alfiya</v>
      </c>
      <c r="E15" s="24"/>
      <c r="F15" s="5">
        <v>-9</v>
      </c>
      <c r="G15" s="6">
        <v>5</v>
      </c>
      <c r="H15" s="7">
        <v>9</v>
      </c>
      <c r="I15" s="4">
        <v>5</v>
      </c>
      <c r="J15" s="4"/>
      <c r="K15" s="13">
        <f>IF(ISBLANK(F15),"",COUNTIF(F15:J15,"&gt;=0"))</f>
        <v>3</v>
      </c>
      <c r="L15" s="14">
        <f>IF(ISBLANK(F15),"",(IF(LEFT(F15,1)="-",1,0)+IF(LEFT(G15,1)="-",1,0)+IF(LEFT(H15,1)="-",1,0)+IF(LEFT(I15,1)="-",1,0)+IF(LEFT(J15,1)="-",1,0)))</f>
        <v>1</v>
      </c>
      <c r="M15" s="16">
        <f t="shared" si="0"/>
        <v>1</v>
      </c>
      <c r="N15" s="15">
        <f t="shared" si="0"/>
      </c>
      <c r="O15" s="39"/>
    </row>
    <row r="16" spans="1:15" ht="13.5" thickBot="1">
      <c r="A16" s="39"/>
      <c r="B16" s="53" t="s">
        <v>10</v>
      </c>
      <c r="C16" s="22" t="str">
        <f>IF(C6&gt;"",C6,"")</f>
        <v>JONSSON Jennifer</v>
      </c>
      <c r="D16" s="22" t="str">
        <f>IF(G5&gt;"",G5,"")</f>
        <v>TOCHKASOVA Anastasia</v>
      </c>
      <c r="E16" s="24"/>
      <c r="F16" s="8"/>
      <c r="G16" s="4"/>
      <c r="H16" s="4"/>
      <c r="I16" s="4"/>
      <c r="J16" s="4"/>
      <c r="K16" s="13">
        <f>IF(ISBLANK(F16),"",COUNTIF(F16:J16,"&gt;=0"))</f>
      </c>
      <c r="L16" s="14">
        <f>IF(ISBLANK(F16),"",(IF(LEFT(F16,1)="-",1,0)+IF(LEFT(G16,1)="-",1,0)+IF(LEFT(H16,1)="-",1,0)+IF(LEFT(I16,1)="-",1,0)+IF(LEFT(J16,1)="-",1,0)))</f>
      </c>
      <c r="M16" s="16">
        <f t="shared" si="0"/>
      </c>
      <c r="N16" s="15">
        <f t="shared" si="0"/>
      </c>
      <c r="O16" s="39"/>
    </row>
    <row r="17" spans="1:15" ht="13.5" thickBot="1">
      <c r="A17" s="35"/>
      <c r="B17" s="27"/>
      <c r="C17" s="27"/>
      <c r="D17" s="27"/>
      <c r="E17" s="27"/>
      <c r="F17" s="27"/>
      <c r="G17" s="27"/>
      <c r="H17" s="27"/>
      <c r="I17" s="21" t="s">
        <v>28</v>
      </c>
      <c r="J17" s="55"/>
      <c r="K17" s="25">
        <f>IF(ISBLANK(C5),"",SUM(K12:K16))</f>
        <v>11</v>
      </c>
      <c r="L17" s="26">
        <f>IF(ISBLANK(G5),"",SUM(L12:L16))</f>
        <v>7</v>
      </c>
      <c r="M17" s="56">
        <f>IF(ISBLANK(F12),"",SUM(M12:M16))</f>
        <v>3</v>
      </c>
      <c r="N17" s="57">
        <f>IF(ISBLANK(F12),"",SUM(N12:N16))</f>
        <v>1</v>
      </c>
      <c r="O17" s="39"/>
    </row>
    <row r="18" spans="1:15" ht="12.75">
      <c r="A18" s="35"/>
      <c r="B18" s="27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0"/>
    </row>
    <row r="19" spans="1:15" ht="12.75">
      <c r="A19" s="35"/>
      <c r="C19" s="27" t="s">
        <v>4</v>
      </c>
      <c r="D19" s="27" t="s">
        <v>5</v>
      </c>
      <c r="E19" s="9"/>
      <c r="F19" s="27"/>
      <c r="G19" s="27" t="s">
        <v>6</v>
      </c>
      <c r="H19" s="9"/>
      <c r="I19" s="27"/>
      <c r="J19" s="9" t="s">
        <v>27</v>
      </c>
      <c r="K19" s="9"/>
      <c r="L19" s="27"/>
      <c r="M19" s="27"/>
      <c r="N19" s="27"/>
      <c r="O19" s="40"/>
    </row>
    <row r="20" spans="1:15" ht="13.5" thickBot="1">
      <c r="A20" s="35"/>
      <c r="B20" s="62"/>
      <c r="C20" s="63" t="str">
        <f>C4</f>
        <v>SWE 3</v>
      </c>
      <c r="D20" s="27" t="str">
        <f>G4</f>
        <v>RUS 3</v>
      </c>
      <c r="E20" s="27"/>
      <c r="F20" s="27"/>
      <c r="G20" s="27"/>
      <c r="H20" s="27"/>
      <c r="I20" s="27"/>
      <c r="J20" s="85" t="str">
        <f>IF(M17=3,C4,IF(N17=3,G4,IF(M17=5,IF(N17=5,"tasan",""),"")))</f>
        <v>SWE 3</v>
      </c>
      <c r="K20" s="86"/>
      <c r="L20" s="86"/>
      <c r="M20" s="86"/>
      <c r="N20" s="87"/>
      <c r="O20" s="39"/>
    </row>
    <row r="21" spans="1:15" ht="12.75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1"/>
    </row>
    <row r="26" ht="15">
      <c r="Q26"/>
    </row>
    <row r="27" ht="15">
      <c r="Q27"/>
    </row>
    <row r="29" ht="15">
      <c r="Q29"/>
    </row>
    <row r="30" ht="15">
      <c r="Q30"/>
    </row>
  </sheetData>
  <sheetProtection/>
  <mergeCells count="13">
    <mergeCell ref="J1:N1"/>
    <mergeCell ref="J2:N2"/>
    <mergeCell ref="C4:D4"/>
    <mergeCell ref="C5:D5"/>
    <mergeCell ref="G5:N5"/>
    <mergeCell ref="C6:D6"/>
    <mergeCell ref="G6:N6"/>
    <mergeCell ref="C8:D8"/>
    <mergeCell ref="G8:N8"/>
    <mergeCell ref="C9:D9"/>
    <mergeCell ref="G9:N9"/>
    <mergeCell ref="K11:L11"/>
    <mergeCell ref="J20:N20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28">
    <pageSetUpPr fitToPage="1"/>
  </sheetPr>
  <dimension ref="A1:O23"/>
  <sheetViews>
    <sheetView zoomScalePageLayoutView="0" workbookViewId="0" topLeftCell="A1">
      <selection activeCell="E26" sqref="E26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3.6640625" style="34" customWidth="1"/>
    <col min="6" max="6" width="6.88671875" style="34" customWidth="1"/>
    <col min="7" max="7" width="4.5546875" style="34" customWidth="1"/>
    <col min="8" max="8" width="5.5546875" style="34" customWidth="1"/>
    <col min="9" max="9" width="3.99609375" style="34" customWidth="1"/>
    <col min="10" max="10" width="3.88671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6.75" customHeight="1">
      <c r="A1" s="29"/>
      <c r="B1" s="30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3" spans="1:15" ht="12.75">
      <c r="A3" s="35"/>
      <c r="B3" s="9"/>
      <c r="C3" s="28" t="s">
        <v>29</v>
      </c>
      <c r="D3" s="27"/>
      <c r="E3" s="27"/>
      <c r="F3" s="9"/>
      <c r="G3" s="36" t="s">
        <v>17</v>
      </c>
      <c r="H3" s="37"/>
      <c r="I3" s="38"/>
      <c r="J3" s="73">
        <v>41242</v>
      </c>
      <c r="K3" s="74"/>
      <c r="L3" s="74"/>
      <c r="M3" s="74"/>
      <c r="N3" s="75"/>
      <c r="O3" s="39"/>
    </row>
    <row r="4" spans="1:15" ht="12.75">
      <c r="A4" s="35"/>
      <c r="B4" s="12"/>
      <c r="C4" s="12" t="s">
        <v>32</v>
      </c>
      <c r="D4" s="27"/>
      <c r="E4" s="27"/>
      <c r="F4" s="9"/>
      <c r="G4" s="36" t="s">
        <v>18</v>
      </c>
      <c r="H4" s="37"/>
      <c r="I4" s="38"/>
      <c r="J4" s="76"/>
      <c r="K4" s="74"/>
      <c r="L4" s="74"/>
      <c r="M4" s="74"/>
      <c r="N4" s="75"/>
      <c r="O4" s="39"/>
    </row>
    <row r="5" spans="1:15" ht="12.75">
      <c r="A5" s="35"/>
      <c r="B5" s="9"/>
      <c r="C5" s="69"/>
      <c r="D5" s="27"/>
      <c r="E5" s="27"/>
      <c r="F5" s="27"/>
      <c r="G5" s="1"/>
      <c r="H5" s="27"/>
      <c r="I5" s="27"/>
      <c r="J5" s="27"/>
      <c r="K5" s="27"/>
      <c r="L5" s="27"/>
      <c r="M5" s="27"/>
      <c r="N5" s="27"/>
      <c r="O5" s="40"/>
    </row>
    <row r="6" spans="1:15" ht="12.75">
      <c r="A6" s="39"/>
      <c r="B6" s="41" t="s">
        <v>19</v>
      </c>
      <c r="C6" s="77"/>
      <c r="D6" s="78"/>
      <c r="E6" s="42"/>
      <c r="F6" s="41" t="s">
        <v>19</v>
      </c>
      <c r="G6" s="91"/>
      <c r="H6" s="92"/>
      <c r="I6" s="92"/>
      <c r="J6" s="92"/>
      <c r="K6" s="92"/>
      <c r="L6" s="92"/>
      <c r="M6" s="92"/>
      <c r="N6" s="93"/>
      <c r="O6" s="39"/>
    </row>
    <row r="7" spans="1:15" ht="12.75">
      <c r="A7" s="39"/>
      <c r="B7" s="43" t="s">
        <v>0</v>
      </c>
      <c r="C7" s="70"/>
      <c r="D7" s="79"/>
      <c r="E7" s="11"/>
      <c r="F7" s="44" t="s">
        <v>1</v>
      </c>
      <c r="G7" s="88"/>
      <c r="H7" s="89"/>
      <c r="I7" s="89"/>
      <c r="J7" s="89"/>
      <c r="K7" s="89"/>
      <c r="L7" s="89"/>
      <c r="M7" s="89"/>
      <c r="N7" s="90"/>
      <c r="O7" s="39"/>
    </row>
    <row r="8" spans="1:15" ht="12.75">
      <c r="A8" s="39"/>
      <c r="B8" s="45" t="s">
        <v>2</v>
      </c>
      <c r="C8" s="64"/>
      <c r="D8" s="65"/>
      <c r="E8" s="11"/>
      <c r="F8" s="46" t="s">
        <v>3</v>
      </c>
      <c r="G8" s="70"/>
      <c r="H8" s="89"/>
      <c r="I8" s="89"/>
      <c r="J8" s="89"/>
      <c r="K8" s="89"/>
      <c r="L8" s="89"/>
      <c r="M8" s="89"/>
      <c r="N8" s="90"/>
      <c r="O8" s="39"/>
    </row>
    <row r="9" spans="1:15" ht="12.75">
      <c r="A9" s="35"/>
      <c r="B9" s="47" t="s">
        <v>20</v>
      </c>
      <c r="C9" s="48"/>
      <c r="D9" s="49"/>
      <c r="E9" s="50"/>
      <c r="F9" s="47" t="s">
        <v>20</v>
      </c>
      <c r="G9" s="48"/>
      <c r="H9" s="51"/>
      <c r="I9" s="51"/>
      <c r="J9" s="51"/>
      <c r="K9" s="51"/>
      <c r="L9" s="51"/>
      <c r="M9" s="51"/>
      <c r="N9" s="51"/>
      <c r="O9" s="40"/>
    </row>
    <row r="10" spans="1:15" ht="12.75">
      <c r="A10" s="39"/>
      <c r="B10" s="19"/>
      <c r="C10" s="70"/>
      <c r="D10" s="79"/>
      <c r="E10" s="11"/>
      <c r="F10" s="20"/>
      <c r="G10" s="88"/>
      <c r="H10" s="89"/>
      <c r="I10" s="89"/>
      <c r="J10" s="89"/>
      <c r="K10" s="89"/>
      <c r="L10" s="89"/>
      <c r="M10" s="89"/>
      <c r="N10" s="90"/>
      <c r="O10" s="39"/>
    </row>
    <row r="11" spans="1:15" ht="12.75">
      <c r="A11" s="39"/>
      <c r="B11" s="17"/>
      <c r="C11" s="70"/>
      <c r="D11" s="79"/>
      <c r="E11" s="11"/>
      <c r="F11" s="18"/>
      <c r="G11" s="88" t="s">
        <v>30</v>
      </c>
      <c r="H11" s="89"/>
      <c r="I11" s="89"/>
      <c r="J11" s="89"/>
      <c r="K11" s="89"/>
      <c r="L11" s="89"/>
      <c r="M11" s="89"/>
      <c r="N11" s="90"/>
      <c r="O11" s="39"/>
    </row>
    <row r="12" spans="1:15" ht="12.75">
      <c r="A12" s="35"/>
      <c r="B12" s="27"/>
      <c r="C12" s="27"/>
      <c r="D12" s="27"/>
      <c r="E12" s="27"/>
      <c r="F12" s="1" t="s">
        <v>24</v>
      </c>
      <c r="G12" s="1"/>
      <c r="H12" s="1"/>
      <c r="I12" s="1"/>
      <c r="J12" s="27"/>
      <c r="K12" s="27"/>
      <c r="L12" s="27"/>
      <c r="M12" s="52"/>
      <c r="N12" s="9"/>
      <c r="O12" s="40"/>
    </row>
    <row r="13" spans="1:15" ht="12.75">
      <c r="A13" s="35"/>
      <c r="B13" s="12" t="s">
        <v>23</v>
      </c>
      <c r="C13" s="27"/>
      <c r="D13" s="27"/>
      <c r="E13" s="27"/>
      <c r="F13" s="2" t="s">
        <v>11</v>
      </c>
      <c r="G13" s="2" t="s">
        <v>12</v>
      </c>
      <c r="H13" s="2" t="s">
        <v>13</v>
      </c>
      <c r="I13" s="2" t="s">
        <v>14</v>
      </c>
      <c r="J13" s="2" t="s">
        <v>15</v>
      </c>
      <c r="K13" s="83" t="s">
        <v>21</v>
      </c>
      <c r="L13" s="84"/>
      <c r="M13" s="2" t="s">
        <v>22</v>
      </c>
      <c r="N13" s="3" t="s">
        <v>16</v>
      </c>
      <c r="O13" s="39"/>
    </row>
    <row r="14" spans="1:15" ht="12.75">
      <c r="A14" s="39"/>
      <c r="B14" s="53" t="s">
        <v>7</v>
      </c>
      <c r="C14" s="22">
        <f>IF(C7&gt;"",C7,"")</f>
      </c>
      <c r="D14" s="22">
        <f>IF(G7&gt;"",G7,"")</f>
      </c>
      <c r="E14" s="22">
        <f>IF(E7&gt;"",E7&amp;" - "&amp;I7,"")</f>
      </c>
      <c r="F14" s="4"/>
      <c r="G14" s="4"/>
      <c r="H14" s="10"/>
      <c r="I14" s="4"/>
      <c r="J14" s="4"/>
      <c r="K14" s="13">
        <f>IF(ISBLANK(F14),"",COUNTIF(F14:J14,"&gt;=0"))</f>
      </c>
      <c r="L14" s="14">
        <f>IF(ISBLANK(F14),"",(IF(LEFT(F14,1)="-",1,0)+IF(LEFT(G14,1)="-",1,0)+IF(LEFT(H14,1)="-",1,0)+IF(LEFT(I14,1)="-",1,0)+IF(LEFT(J14,1)="-",1,0)))</f>
      </c>
      <c r="M14" s="16">
        <f aca="true" t="shared" si="0" ref="M14:N18">IF(K14=3,1,"")</f>
      </c>
      <c r="N14" s="15">
        <f t="shared" si="0"/>
      </c>
      <c r="O14" s="39"/>
    </row>
    <row r="15" spans="1:15" ht="12.75">
      <c r="A15" s="39"/>
      <c r="B15" s="53" t="s">
        <v>8</v>
      </c>
      <c r="C15" s="22">
        <f>IF(C8&gt;"",C8,"")</f>
      </c>
      <c r="D15" s="22">
        <f>IF(G8&gt;"",G8,"")</f>
      </c>
      <c r="E15" s="22">
        <f>IF(E8&gt;"",E8&amp;" - "&amp;I8,"")</f>
      </c>
      <c r="F15" s="4"/>
      <c r="G15" s="4"/>
      <c r="H15" s="4"/>
      <c r="I15" s="4"/>
      <c r="J15" s="4"/>
      <c r="K15" s="13">
        <f>IF(ISBLANK(F15),"",COUNTIF(F15:J15,"&gt;=0"))</f>
      </c>
      <c r="L15" s="14">
        <f>IF(ISBLANK(F15),"",(IF(LEFT(F15,1)="-",1,0)+IF(LEFT(G15,1)="-",1,0)+IF(LEFT(H15,1)="-",1,0)+IF(LEFT(I15,1)="-",1,0)+IF(LEFT(J15,1)="-",1,0)))</f>
      </c>
      <c r="M15" s="16">
        <f t="shared" si="0"/>
      </c>
      <c r="N15" s="15">
        <f t="shared" si="0"/>
      </c>
      <c r="O15" s="39"/>
    </row>
    <row r="16" spans="1:15" ht="12.75">
      <c r="A16" s="39"/>
      <c r="B16" s="54" t="s">
        <v>25</v>
      </c>
      <c r="C16" s="22">
        <f>IF(C10&gt;"",C10&amp;" / "&amp;C11,"")</f>
      </c>
      <c r="D16" s="22">
        <f>IF(G10&gt;"",G10&amp;" / "&amp;G11,"")</f>
      </c>
      <c r="E16" s="23"/>
      <c r="F16" s="8"/>
      <c r="G16" s="4"/>
      <c r="H16" s="4"/>
      <c r="I16" s="7"/>
      <c r="J16" s="7"/>
      <c r="K16" s="13">
        <f>IF(ISBLANK(F16),"",COUNTIF(F16:J16,"&gt;=0"))</f>
      </c>
      <c r="L16" s="14">
        <f>IF(ISBLANK(F16),"",(IF(LEFT(F16,1)="-",1,0)+IF(LEFT(G16,1)="-",1,0)+IF(LEFT(H16,1)="-",1,0)+IF(LEFT(I16,1)="-",1,0)+IF(LEFT(J16,1)="-",1,0)))</f>
      </c>
      <c r="M16" s="16">
        <f t="shared" si="0"/>
      </c>
      <c r="N16" s="15">
        <f t="shared" si="0"/>
      </c>
      <c r="O16" s="39"/>
    </row>
    <row r="17" spans="1:15" ht="12.75">
      <c r="A17" s="39"/>
      <c r="B17" s="53" t="s">
        <v>9</v>
      </c>
      <c r="C17" s="22">
        <f>IF(C7&gt;"",C7,"")</f>
      </c>
      <c r="D17" s="22">
        <f>IF(G8&gt;"",G8,"")</f>
      </c>
      <c r="E17" s="24"/>
      <c r="F17" s="5"/>
      <c r="G17" s="6"/>
      <c r="H17" s="7"/>
      <c r="I17" s="4"/>
      <c r="J17" s="4"/>
      <c r="K17" s="13">
        <f>IF(ISBLANK(F17),"",COUNTIF(F17:J17,"&gt;=0"))</f>
      </c>
      <c r="L17" s="14">
        <f>IF(ISBLANK(F17),"",(IF(LEFT(F17,1)="-",1,0)+IF(LEFT(G17,1)="-",1,0)+IF(LEFT(H17,1)="-",1,0)+IF(LEFT(I17,1)="-",1,0)+IF(LEFT(J17,1)="-",1,0)))</f>
      </c>
      <c r="M17" s="16">
        <f t="shared" si="0"/>
      </c>
      <c r="N17" s="15">
        <f t="shared" si="0"/>
      </c>
      <c r="O17" s="39"/>
    </row>
    <row r="18" spans="1:15" ht="13.5" thickBot="1">
      <c r="A18" s="39"/>
      <c r="B18" s="53" t="s">
        <v>10</v>
      </c>
      <c r="C18" s="22">
        <f>IF(C8&gt;"",C8,"")</f>
      </c>
      <c r="D18" s="22">
        <f>IF(G7&gt;"",G7,"")</f>
      </c>
      <c r="E18" s="24"/>
      <c r="F18" s="8"/>
      <c r="G18" s="4"/>
      <c r="H18" s="4"/>
      <c r="I18" s="4"/>
      <c r="J18" s="4"/>
      <c r="K18" s="13">
        <f>IF(ISBLANK(F18),"",COUNTIF(F18:J18,"&gt;=0"))</f>
      </c>
      <c r="L18" s="14">
        <f>IF(ISBLANK(F18),"",(IF(LEFT(F18,1)="-",1,0)+IF(LEFT(G18,1)="-",1,0)+IF(LEFT(H18,1)="-",1,0)+IF(LEFT(I18,1)="-",1,0)+IF(LEFT(J18,1)="-",1,0)))</f>
      </c>
      <c r="M18" s="16">
        <f t="shared" si="0"/>
      </c>
      <c r="N18" s="15">
        <f t="shared" si="0"/>
      </c>
      <c r="O18" s="39"/>
    </row>
    <row r="19" spans="1:15" ht="13.5" thickBot="1">
      <c r="A19" s="35"/>
      <c r="B19" s="27"/>
      <c r="C19" s="27"/>
      <c r="D19" s="27"/>
      <c r="E19" s="27"/>
      <c r="F19" s="27"/>
      <c r="G19" s="27"/>
      <c r="H19" s="27"/>
      <c r="I19" s="21" t="s">
        <v>28</v>
      </c>
      <c r="J19" s="55"/>
      <c r="K19" s="25">
        <f>IF(ISBLANK(C7),"",SUM(K14:K18))</f>
      </c>
      <c r="L19" s="26">
        <f>IF(ISBLANK(G7),"",SUM(L14:L18))</f>
      </c>
      <c r="M19" s="56">
        <f>IF(ISBLANK(F14),"",SUM(M14:M18))</f>
      </c>
      <c r="N19" s="57">
        <f>IF(ISBLANK(F14),"",SUM(N14:N18))</f>
      </c>
      <c r="O19" s="39"/>
    </row>
    <row r="20" spans="1:15" ht="12.75">
      <c r="A20" s="35"/>
      <c r="B20" s="27" t="s">
        <v>26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40"/>
    </row>
    <row r="21" spans="1:15" ht="12.75">
      <c r="A21" s="35"/>
      <c r="C21" s="27" t="s">
        <v>4</v>
      </c>
      <c r="D21" s="27" t="s">
        <v>5</v>
      </c>
      <c r="E21" s="9"/>
      <c r="F21" s="27"/>
      <c r="G21" s="27" t="s">
        <v>6</v>
      </c>
      <c r="H21" s="9"/>
      <c r="I21" s="27"/>
      <c r="J21" s="9" t="s">
        <v>27</v>
      </c>
      <c r="K21" s="9"/>
      <c r="L21" s="27"/>
      <c r="M21" s="27"/>
      <c r="N21" s="27"/>
      <c r="O21" s="40"/>
    </row>
    <row r="22" spans="1:15" ht="13.5" thickBot="1">
      <c r="A22" s="35"/>
      <c r="B22" s="62"/>
      <c r="C22" s="63">
        <f>C6</f>
        <v>0</v>
      </c>
      <c r="D22" s="27">
        <f>G6</f>
        <v>0</v>
      </c>
      <c r="E22" s="27"/>
      <c r="F22" s="27"/>
      <c r="G22" s="27"/>
      <c r="H22" s="27"/>
      <c r="I22" s="27"/>
      <c r="J22" s="85">
        <f>IF(M19=3,C6,IF(N19=3,G6,IF(M19=5,IF(N19=5,"tasan",""),"")))</f>
      </c>
      <c r="K22" s="86"/>
      <c r="L22" s="86"/>
      <c r="M22" s="86"/>
      <c r="N22" s="87"/>
      <c r="O22" s="39"/>
    </row>
    <row r="23" spans="1:15" ht="12.75">
      <c r="A23" s="58"/>
      <c r="B23" s="59"/>
      <c r="C23" s="59"/>
      <c r="D23" s="59"/>
      <c r="E23" s="59"/>
      <c r="F23" s="59"/>
      <c r="G23" s="59"/>
      <c r="H23" s="59"/>
      <c r="I23" s="59"/>
      <c r="J23" s="60"/>
      <c r="K23" s="60"/>
      <c r="L23" s="60"/>
      <c r="M23" s="60"/>
      <c r="N23" s="60"/>
      <c r="O23" s="61"/>
    </row>
  </sheetData>
  <sheetProtection/>
  <mergeCells count="13">
    <mergeCell ref="K13:L13"/>
    <mergeCell ref="J22:N22"/>
    <mergeCell ref="C10:D10"/>
    <mergeCell ref="G10:N10"/>
    <mergeCell ref="C11:D11"/>
    <mergeCell ref="G11:N11"/>
    <mergeCell ref="C7:D7"/>
    <mergeCell ref="G7:N7"/>
    <mergeCell ref="G8:N8"/>
    <mergeCell ref="J3:N3"/>
    <mergeCell ref="J4:N4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37">
    <pageSetUpPr fitToPage="1"/>
  </sheetPr>
  <dimension ref="A1:Q30"/>
  <sheetViews>
    <sheetView tabSelected="1" zoomScalePageLayoutView="0" workbookViewId="0" topLeftCell="A1">
      <selection activeCell="I16" sqref="I16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1.88671875" style="34" customWidth="1"/>
    <col min="6" max="6" width="9.6640625" style="34" customWidth="1"/>
    <col min="7" max="10" width="4.5546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12.75">
      <c r="A1" s="35"/>
      <c r="B1" s="9"/>
      <c r="C1" s="28" t="s">
        <v>29</v>
      </c>
      <c r="D1" s="27"/>
      <c r="E1" s="27"/>
      <c r="F1" s="9"/>
      <c r="G1" s="36" t="s">
        <v>17</v>
      </c>
      <c r="H1" s="37"/>
      <c r="I1" s="38"/>
      <c r="J1" s="73">
        <v>41613</v>
      </c>
      <c r="K1" s="74"/>
      <c r="L1" s="74"/>
      <c r="M1" s="74"/>
      <c r="N1" s="75"/>
      <c r="O1" s="39"/>
    </row>
    <row r="2" spans="1:15" ht="12.75">
      <c r="A2" s="35"/>
      <c r="B2" s="12"/>
      <c r="C2" s="12" t="s">
        <v>33</v>
      </c>
      <c r="D2" s="27"/>
      <c r="E2" s="27"/>
      <c r="F2" s="9"/>
      <c r="G2" s="36" t="s">
        <v>18</v>
      </c>
      <c r="H2" s="37"/>
      <c r="I2" s="38"/>
      <c r="J2" s="76" t="s">
        <v>31</v>
      </c>
      <c r="K2" s="74"/>
      <c r="L2" s="74"/>
      <c r="M2" s="74"/>
      <c r="N2" s="75"/>
      <c r="O2" s="39"/>
    </row>
    <row r="3" spans="1:15" ht="12.75">
      <c r="A3" s="35"/>
      <c r="B3" s="9"/>
      <c r="C3" s="69"/>
      <c r="D3" s="27"/>
      <c r="E3" s="27"/>
      <c r="F3" s="27"/>
      <c r="G3" s="1"/>
      <c r="H3" s="27"/>
      <c r="I3" s="27"/>
      <c r="J3" s="27"/>
      <c r="K3" s="27"/>
      <c r="L3" s="27"/>
      <c r="M3" s="27"/>
      <c r="N3" s="27"/>
      <c r="O3" s="40"/>
    </row>
    <row r="4" spans="1:15" ht="12.75">
      <c r="A4" s="39"/>
      <c r="B4" s="41" t="s">
        <v>19</v>
      </c>
      <c r="C4" s="77" t="s">
        <v>99</v>
      </c>
      <c r="D4" s="78"/>
      <c r="E4" s="42"/>
      <c r="F4" s="41" t="s">
        <v>19</v>
      </c>
      <c r="G4" s="66" t="s">
        <v>100</v>
      </c>
      <c r="H4" s="67"/>
      <c r="I4" s="67"/>
      <c r="J4" s="67"/>
      <c r="K4" s="67"/>
      <c r="L4" s="67"/>
      <c r="M4" s="67"/>
      <c r="N4" s="68"/>
      <c r="O4" s="39"/>
    </row>
    <row r="5" spans="1:15" ht="12.75">
      <c r="A5" s="39"/>
      <c r="B5" s="43" t="s">
        <v>0</v>
      </c>
      <c r="C5" s="70" t="s">
        <v>103</v>
      </c>
      <c r="D5" s="79"/>
      <c r="E5" s="11"/>
      <c r="F5" s="44" t="s">
        <v>1</v>
      </c>
      <c r="G5" s="80" t="s">
        <v>102</v>
      </c>
      <c r="H5" s="81"/>
      <c r="I5" s="81"/>
      <c r="J5" s="81"/>
      <c r="K5" s="81"/>
      <c r="L5" s="81"/>
      <c r="M5" s="81"/>
      <c r="N5" s="82"/>
      <c r="O5" s="39"/>
    </row>
    <row r="6" spans="1:15" ht="12.75">
      <c r="A6" s="39"/>
      <c r="B6" s="45" t="s">
        <v>2</v>
      </c>
      <c r="C6" s="70" t="s">
        <v>104</v>
      </c>
      <c r="D6" s="79"/>
      <c r="E6" s="11"/>
      <c r="F6" s="46" t="s">
        <v>3</v>
      </c>
      <c r="G6" s="70" t="s">
        <v>101</v>
      </c>
      <c r="H6" s="71"/>
      <c r="I6" s="71"/>
      <c r="J6" s="71"/>
      <c r="K6" s="71"/>
      <c r="L6" s="71"/>
      <c r="M6" s="71"/>
      <c r="N6" s="72"/>
      <c r="O6" s="39"/>
    </row>
    <row r="7" spans="1:15" ht="12.75">
      <c r="A7" s="35"/>
      <c r="B7" s="47" t="s">
        <v>20</v>
      </c>
      <c r="C7" s="48"/>
      <c r="D7" s="49"/>
      <c r="E7" s="50"/>
      <c r="F7" s="47" t="s">
        <v>20</v>
      </c>
      <c r="G7" s="48"/>
      <c r="H7" s="51"/>
      <c r="I7" s="51"/>
      <c r="J7" s="51"/>
      <c r="K7" s="51"/>
      <c r="L7" s="51"/>
      <c r="M7" s="51"/>
      <c r="N7" s="51"/>
      <c r="O7" s="40"/>
    </row>
    <row r="8" spans="1:15" ht="12.75">
      <c r="A8" s="39"/>
      <c r="B8" s="19"/>
      <c r="C8" s="70"/>
      <c r="D8" s="79"/>
      <c r="E8" s="11"/>
      <c r="F8" s="20"/>
      <c r="G8" s="88"/>
      <c r="H8" s="89"/>
      <c r="I8" s="89"/>
      <c r="J8" s="89"/>
      <c r="K8" s="89"/>
      <c r="L8" s="89"/>
      <c r="M8" s="89"/>
      <c r="N8" s="90"/>
      <c r="O8" s="39"/>
    </row>
    <row r="9" spans="1:15" ht="12.75">
      <c r="A9" s="39"/>
      <c r="B9" s="17"/>
      <c r="C9" s="70"/>
      <c r="D9" s="79"/>
      <c r="E9" s="11"/>
      <c r="F9" s="18"/>
      <c r="G9" s="88"/>
      <c r="H9" s="89"/>
      <c r="I9" s="89"/>
      <c r="J9" s="89"/>
      <c r="K9" s="89"/>
      <c r="L9" s="89"/>
      <c r="M9" s="89"/>
      <c r="N9" s="90"/>
      <c r="O9" s="39"/>
    </row>
    <row r="10" spans="1:15" ht="12.75">
      <c r="A10" s="35"/>
      <c r="B10" s="27"/>
      <c r="C10" s="27"/>
      <c r="D10" s="27"/>
      <c r="E10" s="27"/>
      <c r="F10" s="1" t="s">
        <v>24</v>
      </c>
      <c r="G10" s="1"/>
      <c r="H10" s="1"/>
      <c r="I10" s="1"/>
      <c r="J10" s="27"/>
      <c r="K10" s="27"/>
      <c r="L10" s="27"/>
      <c r="M10" s="52"/>
      <c r="N10" s="9"/>
      <c r="O10" s="40"/>
    </row>
    <row r="11" spans="1:15" ht="12.75">
      <c r="A11" s="35"/>
      <c r="B11" s="12" t="s">
        <v>23</v>
      </c>
      <c r="C11" s="27"/>
      <c r="D11" s="27"/>
      <c r="E11" s="27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83" t="s">
        <v>21</v>
      </c>
      <c r="L11" s="84"/>
      <c r="M11" s="2" t="s">
        <v>22</v>
      </c>
      <c r="N11" s="3" t="s">
        <v>16</v>
      </c>
      <c r="O11" s="39"/>
    </row>
    <row r="12" spans="1:15" ht="12.75">
      <c r="A12" s="39"/>
      <c r="B12" s="53" t="s">
        <v>7</v>
      </c>
      <c r="C12" s="22" t="str">
        <f>IF(C5&gt;"",C5,"")</f>
        <v>KARLSSON Michaela</v>
      </c>
      <c r="D12" s="22" t="str">
        <f>IF(G5&gt;"",G5,"")</f>
        <v>HO Tin-Tin</v>
      </c>
      <c r="E12" s="22">
        <f>IF(E5&gt;"",E5&amp;" - "&amp;I5,"")</f>
      </c>
      <c r="F12" s="4">
        <v>5</v>
      </c>
      <c r="G12" s="4">
        <v>-7</v>
      </c>
      <c r="H12" s="10">
        <v>4</v>
      </c>
      <c r="I12" s="4">
        <v>-8</v>
      </c>
      <c r="J12" s="4">
        <v>-7</v>
      </c>
      <c r="K12" s="13">
        <f>IF(ISBLANK(F12),"",COUNTIF(F12:J12,"&gt;=0"))</f>
        <v>2</v>
      </c>
      <c r="L12" s="14">
        <f>IF(ISBLANK(F12),"",(IF(LEFT(F12,1)="-",1,0)+IF(LEFT(G12,1)="-",1,0)+IF(LEFT(H12,1)="-",1,0)+IF(LEFT(I12,1)="-",1,0)+IF(LEFT(J12,1)="-",1,0)))</f>
        <v>3</v>
      </c>
      <c r="M12" s="16">
        <f aca="true" t="shared" si="0" ref="M12:N16">IF(K12=3,1,"")</f>
      </c>
      <c r="N12" s="15">
        <f t="shared" si="0"/>
        <v>1</v>
      </c>
      <c r="O12" s="39"/>
    </row>
    <row r="13" spans="1:15" ht="12.75">
      <c r="A13" s="39"/>
      <c r="B13" s="53" t="s">
        <v>8</v>
      </c>
      <c r="C13" s="22" t="str">
        <f>IF(C6&gt;"",C6,"")</f>
        <v>MOSKOVITS Daniela</v>
      </c>
      <c r="D13" s="22" t="str">
        <f>IF(G6&gt;"",G6,"")</f>
        <v>HICKS Hannah</v>
      </c>
      <c r="E13" s="22">
        <f>IF(E6&gt;"",E6&amp;" - "&amp;I6,"")</f>
      </c>
      <c r="F13" s="4">
        <v>-10</v>
      </c>
      <c r="G13" s="4">
        <v>8</v>
      </c>
      <c r="H13" s="4">
        <v>-7</v>
      </c>
      <c r="I13" s="4">
        <v>10</v>
      </c>
      <c r="J13" s="4">
        <v>-11</v>
      </c>
      <c r="K13" s="13">
        <f>IF(ISBLANK(F13),"",COUNTIF(F13:J13,"&gt;=0"))</f>
        <v>2</v>
      </c>
      <c r="L13" s="14">
        <f>IF(ISBLANK(F13),"",(IF(LEFT(F13,1)="-",1,0)+IF(LEFT(G13,1)="-",1,0)+IF(LEFT(H13,1)="-",1,0)+IF(LEFT(I13,1)="-",1,0)+IF(LEFT(J13,1)="-",1,0)))</f>
        <v>3</v>
      </c>
      <c r="M13" s="16">
        <f t="shared" si="0"/>
      </c>
      <c r="N13" s="15">
        <f t="shared" si="0"/>
        <v>1</v>
      </c>
      <c r="O13" s="39"/>
    </row>
    <row r="14" spans="1:15" ht="12.75">
      <c r="A14" s="39"/>
      <c r="B14" s="54" t="s">
        <v>25</v>
      </c>
      <c r="C14" s="22">
        <f>IF(C8&gt;"",C8&amp;" / "&amp;C9,"")</f>
      </c>
      <c r="D14" s="22">
        <f>IF(G8&gt;"",G8&amp;" / "&amp;G9,"")</f>
      </c>
      <c r="E14" s="23"/>
      <c r="F14" s="8">
        <v>6</v>
      </c>
      <c r="G14" s="4">
        <v>8</v>
      </c>
      <c r="H14" s="4">
        <v>9</v>
      </c>
      <c r="I14" s="7"/>
      <c r="J14" s="7"/>
      <c r="K14" s="13">
        <f>IF(ISBLANK(F14),"",COUNTIF(F14:J14,"&gt;=0"))</f>
        <v>3</v>
      </c>
      <c r="L14" s="14">
        <f>IF(ISBLANK(F14),"",(IF(LEFT(F14,1)="-",1,0)+IF(LEFT(G14,1)="-",1,0)+IF(LEFT(H14,1)="-",1,0)+IF(LEFT(I14,1)="-",1,0)+IF(LEFT(J14,1)="-",1,0)))</f>
        <v>0</v>
      </c>
      <c r="M14" s="16">
        <f t="shared" si="0"/>
        <v>1</v>
      </c>
      <c r="N14" s="15">
        <f t="shared" si="0"/>
      </c>
      <c r="O14" s="39"/>
    </row>
    <row r="15" spans="1:15" ht="12.75">
      <c r="A15" s="39"/>
      <c r="B15" s="53" t="s">
        <v>9</v>
      </c>
      <c r="C15" s="22" t="str">
        <f>IF(C5&gt;"",C5,"")</f>
        <v>KARLSSON Michaela</v>
      </c>
      <c r="D15" s="22" t="str">
        <f>IF(G6&gt;"",G6,"")</f>
        <v>HICKS Hannah</v>
      </c>
      <c r="E15" s="24"/>
      <c r="F15" s="5">
        <v>-9</v>
      </c>
      <c r="G15" s="6">
        <v>-9</v>
      </c>
      <c r="H15" s="7">
        <v>6</v>
      </c>
      <c r="I15" s="4">
        <v>-6</v>
      </c>
      <c r="J15" s="4"/>
      <c r="K15" s="13">
        <f>IF(ISBLANK(F15),"",COUNTIF(F15:J15,"&gt;=0"))</f>
        <v>1</v>
      </c>
      <c r="L15" s="14">
        <f>IF(ISBLANK(F15),"",(IF(LEFT(F15,1)="-",1,0)+IF(LEFT(G15,1)="-",1,0)+IF(LEFT(H15,1)="-",1,0)+IF(LEFT(I15,1)="-",1,0)+IF(LEFT(J15,1)="-",1,0)))</f>
        <v>3</v>
      </c>
      <c r="M15" s="16">
        <f t="shared" si="0"/>
      </c>
      <c r="N15" s="15">
        <f t="shared" si="0"/>
        <v>1</v>
      </c>
      <c r="O15" s="39"/>
    </row>
    <row r="16" spans="1:15" ht="13.5" thickBot="1">
      <c r="A16" s="39"/>
      <c r="B16" s="53" t="s">
        <v>10</v>
      </c>
      <c r="C16" s="22" t="str">
        <f>IF(C6&gt;"",C6,"")</f>
        <v>MOSKOVITS Daniela</v>
      </c>
      <c r="D16" s="22" t="str">
        <f>IF(G5&gt;"",G5,"")</f>
        <v>HO Tin-Tin</v>
      </c>
      <c r="E16" s="24"/>
      <c r="F16" s="8"/>
      <c r="G16" s="4"/>
      <c r="H16" s="4"/>
      <c r="I16" s="4"/>
      <c r="J16" s="4"/>
      <c r="K16" s="13">
        <f>IF(ISBLANK(F16),"",COUNTIF(F16:J16,"&gt;=0"))</f>
      </c>
      <c r="L16" s="14">
        <f>IF(ISBLANK(F16),"",(IF(LEFT(F16,1)="-",1,0)+IF(LEFT(G16,1)="-",1,0)+IF(LEFT(H16,1)="-",1,0)+IF(LEFT(I16,1)="-",1,0)+IF(LEFT(J16,1)="-",1,0)))</f>
      </c>
      <c r="M16" s="16">
        <f t="shared" si="0"/>
      </c>
      <c r="N16" s="15">
        <f t="shared" si="0"/>
      </c>
      <c r="O16" s="39"/>
    </row>
    <row r="17" spans="1:15" ht="13.5" thickBot="1">
      <c r="A17" s="35"/>
      <c r="B17" s="27"/>
      <c r="C17" s="27"/>
      <c r="D17" s="27"/>
      <c r="E17" s="27"/>
      <c r="F17" s="27"/>
      <c r="G17" s="27"/>
      <c r="H17" s="27"/>
      <c r="I17" s="21" t="s">
        <v>28</v>
      </c>
      <c r="J17" s="55"/>
      <c r="K17" s="25">
        <f>IF(ISBLANK(C5),"",SUM(K12:K16))</f>
        <v>8</v>
      </c>
      <c r="L17" s="26">
        <f>IF(ISBLANK(G5),"",SUM(L12:L16))</f>
        <v>9</v>
      </c>
      <c r="M17" s="56">
        <f>IF(ISBLANK(F12),"",SUM(M12:M16))</f>
        <v>1</v>
      </c>
      <c r="N17" s="57">
        <f>IF(ISBLANK(F12),"",SUM(N12:N16))</f>
        <v>3</v>
      </c>
      <c r="O17" s="39"/>
    </row>
    <row r="18" spans="1:15" ht="12.75">
      <c r="A18" s="35"/>
      <c r="B18" s="27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0"/>
    </row>
    <row r="19" spans="1:15" ht="12.75">
      <c r="A19" s="35"/>
      <c r="C19" s="27" t="s">
        <v>4</v>
      </c>
      <c r="D19" s="27" t="s">
        <v>5</v>
      </c>
      <c r="E19" s="9"/>
      <c r="F19" s="27"/>
      <c r="G19" s="27" t="s">
        <v>6</v>
      </c>
      <c r="H19" s="9"/>
      <c r="I19" s="27"/>
      <c r="J19" s="9" t="s">
        <v>27</v>
      </c>
      <c r="K19" s="9"/>
      <c r="L19" s="27"/>
      <c r="M19" s="27"/>
      <c r="N19" s="27"/>
      <c r="O19" s="40"/>
    </row>
    <row r="20" spans="1:15" ht="13.5" thickBot="1">
      <c r="A20" s="35"/>
      <c r="B20" s="62"/>
      <c r="C20" s="63" t="str">
        <f>C4</f>
        <v>SWE 1</v>
      </c>
      <c r="D20" s="27" t="str">
        <f>G4</f>
        <v>ENG</v>
      </c>
      <c r="E20" s="27"/>
      <c r="F20" s="27"/>
      <c r="G20" s="27"/>
      <c r="H20" s="27"/>
      <c r="I20" s="27"/>
      <c r="J20" s="85" t="str">
        <f>IF(M17=3,C4,IF(N17=3,G4,IF(M17=5,IF(N17=5,"tasan",""),"")))</f>
        <v>ENG</v>
      </c>
      <c r="K20" s="86"/>
      <c r="L20" s="86"/>
      <c r="M20" s="86"/>
      <c r="N20" s="87"/>
      <c r="O20" s="39"/>
    </row>
    <row r="21" spans="1:15" ht="12.75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1"/>
    </row>
    <row r="26" ht="15">
      <c r="Q26"/>
    </row>
    <row r="27" ht="15">
      <c r="Q27"/>
    </row>
    <row r="29" ht="15">
      <c r="Q29"/>
    </row>
    <row r="30" ht="15">
      <c r="Q30"/>
    </row>
  </sheetData>
  <sheetProtection/>
  <mergeCells count="13">
    <mergeCell ref="J1:N1"/>
    <mergeCell ref="J2:N2"/>
    <mergeCell ref="C4:D4"/>
    <mergeCell ref="C5:D5"/>
    <mergeCell ref="G5:N5"/>
    <mergeCell ref="C6:D6"/>
    <mergeCell ref="G6:N6"/>
    <mergeCell ref="C8:D8"/>
    <mergeCell ref="G8:N8"/>
    <mergeCell ref="C9:D9"/>
    <mergeCell ref="G9:N9"/>
    <mergeCell ref="K11:L11"/>
    <mergeCell ref="J20:N20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8">
    <pageSetUpPr fitToPage="1"/>
  </sheetPr>
  <dimension ref="A1:Q30"/>
  <sheetViews>
    <sheetView zoomScalePageLayoutView="0" workbookViewId="0" topLeftCell="A1">
      <selection activeCell="I15" sqref="I15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1.88671875" style="34" customWidth="1"/>
    <col min="6" max="6" width="9.6640625" style="34" customWidth="1"/>
    <col min="7" max="10" width="4.5546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12.75">
      <c r="A1" s="35"/>
      <c r="B1" s="9"/>
      <c r="C1" s="28" t="s">
        <v>29</v>
      </c>
      <c r="D1" s="27"/>
      <c r="E1" s="27"/>
      <c r="F1" s="9"/>
      <c r="G1" s="36" t="s">
        <v>17</v>
      </c>
      <c r="H1" s="37"/>
      <c r="I1" s="38"/>
      <c r="J1" s="73">
        <v>41613</v>
      </c>
      <c r="K1" s="74"/>
      <c r="L1" s="74"/>
      <c r="M1" s="74"/>
      <c r="N1" s="75"/>
      <c r="O1" s="39"/>
    </row>
    <row r="2" spans="1:15" ht="12.75">
      <c r="A2" s="35"/>
      <c r="B2" s="12"/>
      <c r="C2" s="12" t="s">
        <v>33</v>
      </c>
      <c r="D2" s="27"/>
      <c r="E2" s="27"/>
      <c r="F2" s="9"/>
      <c r="G2" s="36" t="s">
        <v>18</v>
      </c>
      <c r="H2" s="37"/>
      <c r="I2" s="38"/>
      <c r="J2" s="76" t="s">
        <v>31</v>
      </c>
      <c r="K2" s="74"/>
      <c r="L2" s="74"/>
      <c r="M2" s="74"/>
      <c r="N2" s="75"/>
      <c r="O2" s="39"/>
    </row>
    <row r="3" spans="1:15" ht="12.75">
      <c r="A3" s="35"/>
      <c r="B3" s="9"/>
      <c r="C3" s="69"/>
      <c r="D3" s="27"/>
      <c r="E3" s="27"/>
      <c r="F3" s="27"/>
      <c r="G3" s="1"/>
      <c r="H3" s="27"/>
      <c r="I3" s="27"/>
      <c r="J3" s="27"/>
      <c r="K3" s="27"/>
      <c r="L3" s="27"/>
      <c r="M3" s="27"/>
      <c r="N3" s="27"/>
      <c r="O3" s="40"/>
    </row>
    <row r="4" spans="1:15" ht="12.75">
      <c r="A4" s="39"/>
      <c r="B4" s="41" t="s">
        <v>19</v>
      </c>
      <c r="C4" s="77" t="s">
        <v>71</v>
      </c>
      <c r="D4" s="78"/>
      <c r="E4" s="42"/>
      <c r="F4" s="41" t="s">
        <v>19</v>
      </c>
      <c r="G4" s="66" t="s">
        <v>72</v>
      </c>
      <c r="H4" s="67"/>
      <c r="I4" s="67"/>
      <c r="J4" s="67"/>
      <c r="K4" s="67"/>
      <c r="L4" s="67"/>
      <c r="M4" s="67"/>
      <c r="N4" s="68"/>
      <c r="O4" s="39"/>
    </row>
    <row r="5" spans="1:15" ht="12.75">
      <c r="A5" s="39"/>
      <c r="B5" s="43" t="s">
        <v>0</v>
      </c>
      <c r="C5" s="70" t="s">
        <v>70</v>
      </c>
      <c r="D5" s="79"/>
      <c r="E5" s="11"/>
      <c r="F5" s="44" t="s">
        <v>1</v>
      </c>
      <c r="G5" s="80" t="s">
        <v>75</v>
      </c>
      <c r="H5" s="81"/>
      <c r="I5" s="81"/>
      <c r="J5" s="81"/>
      <c r="K5" s="81"/>
      <c r="L5" s="81"/>
      <c r="M5" s="81"/>
      <c r="N5" s="82"/>
      <c r="O5" s="39"/>
    </row>
    <row r="6" spans="1:15" ht="12.75">
      <c r="A6" s="39"/>
      <c r="B6" s="45" t="s">
        <v>2</v>
      </c>
      <c r="C6" s="70" t="s">
        <v>73</v>
      </c>
      <c r="D6" s="79"/>
      <c r="E6" s="11"/>
      <c r="F6" s="46" t="s">
        <v>3</v>
      </c>
      <c r="G6" s="70" t="s">
        <v>74</v>
      </c>
      <c r="H6" s="71"/>
      <c r="I6" s="71"/>
      <c r="J6" s="71"/>
      <c r="K6" s="71"/>
      <c r="L6" s="71"/>
      <c r="M6" s="71"/>
      <c r="N6" s="72"/>
      <c r="O6" s="39"/>
    </row>
    <row r="7" spans="1:15" ht="12.75">
      <c r="A7" s="35"/>
      <c r="B7" s="47" t="s">
        <v>20</v>
      </c>
      <c r="C7" s="48"/>
      <c r="D7" s="49"/>
      <c r="E7" s="50"/>
      <c r="F7" s="47" t="s">
        <v>20</v>
      </c>
      <c r="G7" s="48"/>
      <c r="H7" s="51"/>
      <c r="I7" s="51"/>
      <c r="J7" s="51"/>
      <c r="K7" s="51"/>
      <c r="L7" s="51"/>
      <c r="M7" s="51"/>
      <c r="N7" s="51"/>
      <c r="O7" s="40"/>
    </row>
    <row r="8" spans="1:15" ht="12.75">
      <c r="A8" s="39"/>
      <c r="B8" s="19"/>
      <c r="C8" s="70"/>
      <c r="D8" s="79"/>
      <c r="E8" s="11"/>
      <c r="F8" s="20"/>
      <c r="G8" s="88"/>
      <c r="H8" s="89"/>
      <c r="I8" s="89"/>
      <c r="J8" s="89"/>
      <c r="K8" s="89"/>
      <c r="L8" s="89"/>
      <c r="M8" s="89"/>
      <c r="N8" s="90"/>
      <c r="O8" s="39"/>
    </row>
    <row r="9" spans="1:15" ht="12.75">
      <c r="A9" s="39"/>
      <c r="B9" s="17"/>
      <c r="C9" s="70"/>
      <c r="D9" s="79"/>
      <c r="E9" s="11"/>
      <c r="F9" s="18"/>
      <c r="G9" s="88"/>
      <c r="H9" s="89"/>
      <c r="I9" s="89"/>
      <c r="J9" s="89"/>
      <c r="K9" s="89"/>
      <c r="L9" s="89"/>
      <c r="M9" s="89"/>
      <c r="N9" s="90"/>
      <c r="O9" s="39"/>
    </row>
    <row r="10" spans="1:15" ht="12.75">
      <c r="A10" s="35"/>
      <c r="B10" s="27"/>
      <c r="C10" s="27"/>
      <c r="D10" s="27"/>
      <c r="E10" s="27"/>
      <c r="F10" s="1" t="s">
        <v>24</v>
      </c>
      <c r="G10" s="1"/>
      <c r="H10" s="1"/>
      <c r="I10" s="1"/>
      <c r="J10" s="27"/>
      <c r="K10" s="27"/>
      <c r="L10" s="27"/>
      <c r="M10" s="52"/>
      <c r="N10" s="9"/>
      <c r="O10" s="40"/>
    </row>
    <row r="11" spans="1:15" ht="12.75">
      <c r="A11" s="35"/>
      <c r="B11" s="12" t="s">
        <v>23</v>
      </c>
      <c r="C11" s="27"/>
      <c r="D11" s="27"/>
      <c r="E11" s="27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83" t="s">
        <v>21</v>
      </c>
      <c r="L11" s="84"/>
      <c r="M11" s="2" t="s">
        <v>22</v>
      </c>
      <c r="N11" s="3" t="s">
        <v>16</v>
      </c>
      <c r="O11" s="39"/>
    </row>
    <row r="12" spans="1:15" ht="12.75">
      <c r="A12" s="39"/>
      <c r="B12" s="53" t="s">
        <v>7</v>
      </c>
      <c r="C12" s="22" t="str">
        <f>IF(C5&gt;"",C5,"")</f>
        <v>KOLISH Anastasia</v>
      </c>
      <c r="D12" s="22" t="str">
        <f>IF(G5&gt;"",G5,"")</f>
        <v>BARENDREGT Alice</v>
      </c>
      <c r="E12" s="22">
        <f>IF(E5&gt;"",E5&amp;" - "&amp;I5,"")</f>
      </c>
      <c r="F12" s="4">
        <v>-6</v>
      </c>
      <c r="G12" s="4">
        <v>-9</v>
      </c>
      <c r="H12" s="10">
        <v>6</v>
      </c>
      <c r="I12" s="4">
        <v>11</v>
      </c>
      <c r="J12" s="4">
        <v>-10</v>
      </c>
      <c r="K12" s="13">
        <f>IF(ISBLANK(F12),"",COUNTIF(F12:J12,"&gt;=0"))</f>
        <v>2</v>
      </c>
      <c r="L12" s="14">
        <f>IF(ISBLANK(F12),"",(IF(LEFT(F12,1)="-",1,0)+IF(LEFT(G12,1)="-",1,0)+IF(LEFT(H12,1)="-",1,0)+IF(LEFT(I12,1)="-",1,0)+IF(LEFT(J12,1)="-",1,0)))</f>
        <v>3</v>
      </c>
      <c r="M12" s="16">
        <f aca="true" t="shared" si="0" ref="M12:N16">IF(K12=3,1,"")</f>
      </c>
      <c r="N12" s="15">
        <f t="shared" si="0"/>
        <v>1</v>
      </c>
      <c r="O12" s="39"/>
    </row>
    <row r="13" spans="1:15" ht="12.75">
      <c r="A13" s="39"/>
      <c r="B13" s="53" t="s">
        <v>8</v>
      </c>
      <c r="C13" s="22" t="str">
        <f>IF(C6&gt;"",C6,"")</f>
        <v>KOMOVA Anastasiia</v>
      </c>
      <c r="D13" s="22" t="str">
        <f>IF(G6&gt;"",G6,"")</f>
        <v>DE NUTTE Sarah</v>
      </c>
      <c r="E13" s="22">
        <f>IF(E6&gt;"",E6&amp;" - "&amp;I6,"")</f>
      </c>
      <c r="F13" s="4">
        <v>-6</v>
      </c>
      <c r="G13" s="4">
        <v>-2</v>
      </c>
      <c r="H13" s="4">
        <v>-6</v>
      </c>
      <c r="I13" s="4"/>
      <c r="J13" s="4"/>
      <c r="K13" s="13">
        <f>IF(ISBLANK(F13),"",COUNTIF(F13:J13,"&gt;=0"))</f>
        <v>0</v>
      </c>
      <c r="L13" s="14">
        <f>IF(ISBLANK(F13),"",(IF(LEFT(F13,1)="-",1,0)+IF(LEFT(G13,1)="-",1,0)+IF(LEFT(H13,1)="-",1,0)+IF(LEFT(I13,1)="-",1,0)+IF(LEFT(J13,1)="-",1,0)))</f>
        <v>3</v>
      </c>
      <c r="M13" s="16">
        <f t="shared" si="0"/>
      </c>
      <c r="N13" s="15">
        <f t="shared" si="0"/>
        <v>1</v>
      </c>
      <c r="O13" s="39"/>
    </row>
    <row r="14" spans="1:15" ht="12.75">
      <c r="A14" s="39"/>
      <c r="B14" s="54" t="s">
        <v>25</v>
      </c>
      <c r="C14" s="22">
        <f>IF(C8&gt;"",C8&amp;" / "&amp;C9,"")</f>
      </c>
      <c r="D14" s="22">
        <f>IF(G8&gt;"",G8&amp;" / "&amp;G9,"")</f>
      </c>
      <c r="E14" s="23"/>
      <c r="F14" s="8">
        <v>14</v>
      </c>
      <c r="G14" s="4">
        <v>-10</v>
      </c>
      <c r="H14" s="4">
        <v>-4</v>
      </c>
      <c r="I14" s="7">
        <v>-2</v>
      </c>
      <c r="J14" s="7"/>
      <c r="K14" s="13">
        <f>IF(ISBLANK(F14),"",COUNTIF(F14:J14,"&gt;=0"))</f>
        <v>1</v>
      </c>
      <c r="L14" s="14">
        <f>IF(ISBLANK(F14),"",(IF(LEFT(F14,1)="-",1,0)+IF(LEFT(G14,1)="-",1,0)+IF(LEFT(H14,1)="-",1,0)+IF(LEFT(I14,1)="-",1,0)+IF(LEFT(J14,1)="-",1,0)))</f>
        <v>3</v>
      </c>
      <c r="M14" s="16">
        <f t="shared" si="0"/>
      </c>
      <c r="N14" s="15">
        <f t="shared" si="0"/>
        <v>1</v>
      </c>
      <c r="O14" s="39"/>
    </row>
    <row r="15" spans="1:15" ht="12.75">
      <c r="A15" s="39"/>
      <c r="B15" s="53" t="s">
        <v>9</v>
      </c>
      <c r="C15" s="22" t="str">
        <f>IF(C5&gt;"",C5,"")</f>
        <v>KOLISH Anastasia</v>
      </c>
      <c r="D15" s="22" t="str">
        <f>IF(G6&gt;"",G6,"")</f>
        <v>DE NUTTE Sarah</v>
      </c>
      <c r="E15" s="24"/>
      <c r="F15" s="5"/>
      <c r="G15" s="6"/>
      <c r="H15" s="7"/>
      <c r="I15" s="4"/>
      <c r="J15" s="4"/>
      <c r="K15" s="13">
        <f>IF(ISBLANK(F15),"",COUNTIF(F15:J15,"&gt;=0"))</f>
      </c>
      <c r="L15" s="14">
        <f>IF(ISBLANK(F15),"",(IF(LEFT(F15,1)="-",1,0)+IF(LEFT(G15,1)="-",1,0)+IF(LEFT(H15,1)="-",1,0)+IF(LEFT(I15,1)="-",1,0)+IF(LEFT(J15,1)="-",1,0)))</f>
      </c>
      <c r="M15" s="16">
        <f t="shared" si="0"/>
      </c>
      <c r="N15" s="15">
        <f t="shared" si="0"/>
      </c>
      <c r="O15" s="39"/>
    </row>
    <row r="16" spans="1:15" ht="13.5" thickBot="1">
      <c r="A16" s="39"/>
      <c r="B16" s="53" t="s">
        <v>10</v>
      </c>
      <c r="C16" s="22" t="str">
        <f>IF(C6&gt;"",C6,"")</f>
        <v>KOMOVA Anastasiia</v>
      </c>
      <c r="D16" s="22" t="str">
        <f>IF(G5&gt;"",G5,"")</f>
        <v>BARENDREGT Alice</v>
      </c>
      <c r="E16" s="24"/>
      <c r="F16" s="8"/>
      <c r="G16" s="4"/>
      <c r="H16" s="4"/>
      <c r="I16" s="4"/>
      <c r="J16" s="4"/>
      <c r="K16" s="13">
        <f>IF(ISBLANK(F16),"",COUNTIF(F16:J16,"&gt;=0"))</f>
      </c>
      <c r="L16" s="14">
        <f>IF(ISBLANK(F16),"",(IF(LEFT(F16,1)="-",1,0)+IF(LEFT(G16,1)="-",1,0)+IF(LEFT(H16,1)="-",1,0)+IF(LEFT(I16,1)="-",1,0)+IF(LEFT(J16,1)="-",1,0)))</f>
      </c>
      <c r="M16" s="16">
        <f t="shared" si="0"/>
      </c>
      <c r="N16" s="15">
        <f t="shared" si="0"/>
      </c>
      <c r="O16" s="39"/>
    </row>
    <row r="17" spans="1:15" ht="13.5" thickBot="1">
      <c r="A17" s="35"/>
      <c r="B17" s="27"/>
      <c r="C17" s="27"/>
      <c r="D17" s="27"/>
      <c r="E17" s="27"/>
      <c r="F17" s="27"/>
      <c r="G17" s="27"/>
      <c r="H17" s="27"/>
      <c r="I17" s="21" t="s">
        <v>28</v>
      </c>
      <c r="J17" s="55"/>
      <c r="K17" s="25">
        <f>IF(ISBLANK(C5),"",SUM(K12:K16))</f>
        <v>3</v>
      </c>
      <c r="L17" s="26">
        <f>IF(ISBLANK(G5),"",SUM(L12:L16))</f>
        <v>9</v>
      </c>
      <c r="M17" s="56">
        <f>IF(ISBLANK(F12),"",SUM(M12:M16))</f>
        <v>0</v>
      </c>
      <c r="N17" s="57">
        <f>IF(ISBLANK(F12),"",SUM(N12:N16))</f>
        <v>3</v>
      </c>
      <c r="O17" s="39"/>
    </row>
    <row r="18" spans="1:15" ht="12.75">
      <c r="A18" s="35"/>
      <c r="B18" s="27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0"/>
    </row>
    <row r="19" spans="1:15" ht="12.75">
      <c r="A19" s="35"/>
      <c r="C19" s="27" t="s">
        <v>4</v>
      </c>
      <c r="D19" s="27" t="s">
        <v>5</v>
      </c>
      <c r="E19" s="9"/>
      <c r="F19" s="27"/>
      <c r="G19" s="27" t="s">
        <v>6</v>
      </c>
      <c r="H19" s="9"/>
      <c r="I19" s="27"/>
      <c r="J19" s="9" t="s">
        <v>27</v>
      </c>
      <c r="K19" s="9"/>
      <c r="L19" s="27"/>
      <c r="M19" s="27"/>
      <c r="N19" s="27"/>
      <c r="O19" s="40"/>
    </row>
    <row r="20" spans="1:15" ht="13.5" thickBot="1">
      <c r="A20" s="35"/>
      <c r="B20" s="62"/>
      <c r="C20" s="63" t="str">
        <f>C4</f>
        <v>RUS 4</v>
      </c>
      <c r="D20" s="27" t="str">
        <f>G4</f>
        <v>LUX/NED</v>
      </c>
      <c r="E20" s="27"/>
      <c r="F20" s="27"/>
      <c r="G20" s="27"/>
      <c r="H20" s="27"/>
      <c r="I20" s="27"/>
      <c r="J20" s="85" t="str">
        <f>IF(M17=3,C4,IF(N17=3,G4,IF(M17=5,IF(N17=5,"tasan",""),"")))</f>
        <v>LUX/NED</v>
      </c>
      <c r="K20" s="86"/>
      <c r="L20" s="86"/>
      <c r="M20" s="86"/>
      <c r="N20" s="87"/>
      <c r="O20" s="39"/>
    </row>
    <row r="21" spans="1:15" ht="12.75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1"/>
    </row>
    <row r="26" ht="15">
      <c r="Q26"/>
    </row>
    <row r="27" ht="15">
      <c r="Q27"/>
    </row>
    <row r="29" ht="15">
      <c r="Q29"/>
    </row>
    <row r="30" ht="15">
      <c r="Q30"/>
    </row>
  </sheetData>
  <sheetProtection/>
  <mergeCells count="13">
    <mergeCell ref="J1:N1"/>
    <mergeCell ref="J2:N2"/>
    <mergeCell ref="C4:D4"/>
    <mergeCell ref="C5:D5"/>
    <mergeCell ref="G5:N5"/>
    <mergeCell ref="C6:D6"/>
    <mergeCell ref="G6:N6"/>
    <mergeCell ref="C8:D8"/>
    <mergeCell ref="G8:N8"/>
    <mergeCell ref="C9:D9"/>
    <mergeCell ref="G9:N9"/>
    <mergeCell ref="K11:L11"/>
    <mergeCell ref="J20:N20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39">
    <pageSetUpPr fitToPage="1"/>
  </sheetPr>
  <dimension ref="A1:Q30"/>
  <sheetViews>
    <sheetView zoomScalePageLayoutView="0" workbookViewId="0" topLeftCell="A6">
      <selection activeCell="H15" sqref="H15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1.88671875" style="34" customWidth="1"/>
    <col min="6" max="6" width="9.6640625" style="34" customWidth="1"/>
    <col min="7" max="10" width="4.5546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12.75">
      <c r="A1" s="35"/>
      <c r="B1" s="9"/>
      <c r="C1" s="28" t="s">
        <v>29</v>
      </c>
      <c r="D1" s="27"/>
      <c r="E1" s="27"/>
      <c r="F1" s="9"/>
      <c r="G1" s="36" t="s">
        <v>17</v>
      </c>
      <c r="H1" s="37"/>
      <c r="I1" s="38"/>
      <c r="J1" s="73">
        <v>41613</v>
      </c>
      <c r="K1" s="74"/>
      <c r="L1" s="74"/>
      <c r="M1" s="74"/>
      <c r="N1" s="75"/>
      <c r="O1" s="39"/>
    </row>
    <row r="2" spans="1:15" ht="12.75">
      <c r="A2" s="35"/>
      <c r="B2" s="12"/>
      <c r="C2" s="12" t="s">
        <v>33</v>
      </c>
      <c r="D2" s="27"/>
      <c r="E2" s="27"/>
      <c r="F2" s="9"/>
      <c r="G2" s="36" t="s">
        <v>18</v>
      </c>
      <c r="H2" s="37"/>
      <c r="I2" s="38"/>
      <c r="J2" s="76" t="s">
        <v>31</v>
      </c>
      <c r="K2" s="74"/>
      <c r="L2" s="74"/>
      <c r="M2" s="74"/>
      <c r="N2" s="75"/>
      <c r="O2" s="39"/>
    </row>
    <row r="3" spans="1:15" ht="12.75">
      <c r="A3" s="35"/>
      <c r="B3" s="9"/>
      <c r="C3" s="69"/>
      <c r="D3" s="27"/>
      <c r="E3" s="27"/>
      <c r="F3" s="27"/>
      <c r="G3" s="1"/>
      <c r="H3" s="27"/>
      <c r="I3" s="27"/>
      <c r="J3" s="27"/>
      <c r="K3" s="27"/>
      <c r="L3" s="27"/>
      <c r="M3" s="27"/>
      <c r="N3" s="27"/>
      <c r="O3" s="40"/>
    </row>
    <row r="4" spans="1:15" ht="12.75">
      <c r="A4" s="39"/>
      <c r="B4" s="41" t="s">
        <v>19</v>
      </c>
      <c r="C4" s="77" t="s">
        <v>48</v>
      </c>
      <c r="D4" s="78"/>
      <c r="E4" s="42"/>
      <c r="F4" s="41" t="s">
        <v>19</v>
      </c>
      <c r="G4" s="66"/>
      <c r="H4" s="67"/>
      <c r="I4" s="94" t="s">
        <v>47</v>
      </c>
      <c r="J4" s="67"/>
      <c r="K4" s="67"/>
      <c r="L4" s="67"/>
      <c r="M4" s="67"/>
      <c r="N4" s="68"/>
      <c r="O4" s="39"/>
    </row>
    <row r="5" spans="1:15" ht="12.75">
      <c r="A5" s="39"/>
      <c r="B5" s="43" t="s">
        <v>0</v>
      </c>
      <c r="C5" s="70" t="s">
        <v>50</v>
      </c>
      <c r="D5" s="79"/>
      <c r="E5" s="11"/>
      <c r="F5" s="44" t="s">
        <v>1</v>
      </c>
      <c r="G5" s="80" t="s">
        <v>46</v>
      </c>
      <c r="H5" s="81"/>
      <c r="I5" s="81"/>
      <c r="J5" s="81"/>
      <c r="K5" s="81"/>
      <c r="L5" s="81"/>
      <c r="M5" s="81"/>
      <c r="N5" s="82"/>
      <c r="O5" s="39"/>
    </row>
    <row r="6" spans="1:15" ht="12.75">
      <c r="A6" s="39"/>
      <c r="B6" s="45" t="s">
        <v>2</v>
      </c>
      <c r="C6" s="95" t="s">
        <v>51</v>
      </c>
      <c r="D6" s="96"/>
      <c r="E6" s="11"/>
      <c r="F6" s="46" t="s">
        <v>3</v>
      </c>
      <c r="G6" s="70" t="s">
        <v>49</v>
      </c>
      <c r="H6" s="71"/>
      <c r="I6" s="71"/>
      <c r="J6" s="71"/>
      <c r="K6" s="71"/>
      <c r="L6" s="71"/>
      <c r="M6" s="71"/>
      <c r="N6" s="72"/>
      <c r="O6" s="39"/>
    </row>
    <row r="7" spans="1:15" ht="12.75">
      <c r="A7" s="35"/>
      <c r="B7" s="47" t="s">
        <v>20</v>
      </c>
      <c r="C7" s="48"/>
      <c r="D7" s="49"/>
      <c r="E7" s="50"/>
      <c r="F7" s="47" t="s">
        <v>20</v>
      </c>
      <c r="G7" s="48"/>
      <c r="H7" s="51"/>
      <c r="I7" s="51"/>
      <c r="J7" s="51"/>
      <c r="K7" s="51"/>
      <c r="L7" s="51"/>
      <c r="M7" s="51"/>
      <c r="N7" s="51"/>
      <c r="O7" s="40"/>
    </row>
    <row r="8" spans="1:15" ht="12.75">
      <c r="A8" s="39"/>
      <c r="B8" s="19"/>
      <c r="C8" s="70"/>
      <c r="D8" s="79"/>
      <c r="E8" s="11"/>
      <c r="F8" s="20"/>
      <c r="G8" s="88"/>
      <c r="H8" s="89"/>
      <c r="I8" s="89"/>
      <c r="J8" s="89"/>
      <c r="K8" s="89"/>
      <c r="L8" s="89"/>
      <c r="M8" s="89"/>
      <c r="N8" s="90"/>
      <c r="O8" s="39"/>
    </row>
    <row r="9" spans="1:15" ht="12.75">
      <c r="A9" s="39"/>
      <c r="B9" s="17"/>
      <c r="C9" s="70"/>
      <c r="D9" s="79"/>
      <c r="E9" s="11"/>
      <c r="F9" s="18"/>
      <c r="G9" s="88"/>
      <c r="H9" s="89"/>
      <c r="I9" s="89"/>
      <c r="J9" s="89"/>
      <c r="K9" s="89"/>
      <c r="L9" s="89"/>
      <c r="M9" s="89"/>
      <c r="N9" s="90"/>
      <c r="O9" s="39"/>
    </row>
    <row r="10" spans="1:15" ht="12.75">
      <c r="A10" s="35"/>
      <c r="B10" s="27"/>
      <c r="C10" s="27"/>
      <c r="D10" s="27"/>
      <c r="E10" s="27"/>
      <c r="F10" s="1" t="s">
        <v>24</v>
      </c>
      <c r="G10" s="1"/>
      <c r="H10" s="1"/>
      <c r="I10" s="1"/>
      <c r="J10" s="27"/>
      <c r="K10" s="27"/>
      <c r="L10" s="27"/>
      <c r="M10" s="52"/>
      <c r="N10" s="9"/>
      <c r="O10" s="40"/>
    </row>
    <row r="11" spans="1:15" ht="12.75">
      <c r="A11" s="35"/>
      <c r="B11" s="12" t="s">
        <v>23</v>
      </c>
      <c r="C11" s="27"/>
      <c r="D11" s="27"/>
      <c r="E11" s="27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83" t="s">
        <v>21</v>
      </c>
      <c r="L11" s="84"/>
      <c r="M11" s="2" t="s">
        <v>22</v>
      </c>
      <c r="N11" s="3" t="s">
        <v>16</v>
      </c>
      <c r="O11" s="39"/>
    </row>
    <row r="12" spans="1:15" ht="12.75">
      <c r="A12" s="39"/>
      <c r="B12" s="53" t="s">
        <v>7</v>
      </c>
      <c r="C12" s="22" t="str">
        <f>IF(C5&gt;"",C5,"")</f>
        <v>STUCKYTE Egle</v>
      </c>
      <c r="D12" s="22" t="str">
        <f>IF(G5&gt;"",G5,"")</f>
        <v>ERIKSSON Pihla</v>
      </c>
      <c r="E12" s="22">
        <f>IF(E5&gt;"",E5&amp;" - "&amp;I5,"")</f>
      </c>
      <c r="F12" s="4">
        <v>4</v>
      </c>
      <c r="G12" s="4">
        <v>-8</v>
      </c>
      <c r="H12" s="10">
        <v>6</v>
      </c>
      <c r="I12" s="4">
        <v>2</v>
      </c>
      <c r="J12" s="4"/>
      <c r="K12" s="13">
        <f>IF(ISBLANK(F12),"",COUNTIF(F12:J12,"&gt;=0"))</f>
        <v>3</v>
      </c>
      <c r="L12" s="14">
        <f>IF(ISBLANK(F12),"",(IF(LEFT(F12,1)="-",1,0)+IF(LEFT(G12,1)="-",1,0)+IF(LEFT(H12,1)="-",1,0)+IF(LEFT(I12,1)="-",1,0)+IF(LEFT(J12,1)="-",1,0)))</f>
        <v>1</v>
      </c>
      <c r="M12" s="16">
        <f aca="true" t="shared" si="0" ref="M12:N16">IF(K12=3,1,"")</f>
        <v>1</v>
      </c>
      <c r="N12" s="15">
        <f t="shared" si="0"/>
      </c>
      <c r="O12" s="39"/>
    </row>
    <row r="13" spans="1:15" ht="12.75">
      <c r="A13" s="39"/>
      <c r="B13" s="53" t="s">
        <v>8</v>
      </c>
      <c r="C13" s="22" t="str">
        <f>IF(C6&gt;"",C6,"")</f>
        <v>PREIDZIUTE Ingrida</v>
      </c>
      <c r="D13" s="22" t="str">
        <f>IF(G6&gt;"",G6,"")</f>
        <v>LUNDSTRÖM Annika</v>
      </c>
      <c r="E13" s="22">
        <f>IF(E6&gt;"",E6&amp;" - "&amp;I6,"")</f>
      </c>
      <c r="F13" s="4">
        <v>1</v>
      </c>
      <c r="G13" s="4">
        <v>8</v>
      </c>
      <c r="H13" s="4">
        <v>5</v>
      </c>
      <c r="I13" s="4"/>
      <c r="J13" s="4"/>
      <c r="K13" s="13">
        <f>IF(ISBLANK(F13),"",COUNTIF(F13:J13,"&gt;=0"))</f>
        <v>3</v>
      </c>
      <c r="L13" s="14">
        <f>IF(ISBLANK(F13),"",(IF(LEFT(F13,1)="-",1,0)+IF(LEFT(G13,1)="-",1,0)+IF(LEFT(H13,1)="-",1,0)+IF(LEFT(I13,1)="-",1,0)+IF(LEFT(J13,1)="-",1,0)))</f>
        <v>0</v>
      </c>
      <c r="M13" s="16">
        <f t="shared" si="0"/>
        <v>1</v>
      </c>
      <c r="N13" s="15">
        <f t="shared" si="0"/>
      </c>
      <c r="O13" s="39"/>
    </row>
    <row r="14" spans="1:15" ht="12.75">
      <c r="A14" s="39"/>
      <c r="B14" s="54" t="s">
        <v>25</v>
      </c>
      <c r="C14" s="22">
        <f>IF(C8&gt;"",C8&amp;" / "&amp;C9,"")</f>
      </c>
      <c r="D14" s="22">
        <f>IF(G8&gt;"",G8&amp;" / "&amp;G9,"")</f>
      </c>
      <c r="E14" s="23"/>
      <c r="F14" s="8">
        <v>12</v>
      </c>
      <c r="G14" s="4">
        <v>3</v>
      </c>
      <c r="H14" s="4">
        <v>6</v>
      </c>
      <c r="I14" s="7"/>
      <c r="J14" s="7"/>
      <c r="K14" s="13">
        <f>IF(ISBLANK(F14),"",COUNTIF(F14:J14,"&gt;=0"))</f>
        <v>3</v>
      </c>
      <c r="L14" s="14">
        <f>IF(ISBLANK(F14),"",(IF(LEFT(F14,1)="-",1,0)+IF(LEFT(G14,1)="-",1,0)+IF(LEFT(H14,1)="-",1,0)+IF(LEFT(I14,1)="-",1,0)+IF(LEFT(J14,1)="-",1,0)))</f>
        <v>0</v>
      </c>
      <c r="M14" s="16">
        <f t="shared" si="0"/>
        <v>1</v>
      </c>
      <c r="N14" s="15">
        <f t="shared" si="0"/>
      </c>
      <c r="O14" s="39"/>
    </row>
    <row r="15" spans="1:15" ht="12.75">
      <c r="A15" s="39"/>
      <c r="B15" s="53" t="s">
        <v>9</v>
      </c>
      <c r="C15" s="22" t="str">
        <f>IF(C5&gt;"",C5,"")</f>
        <v>STUCKYTE Egle</v>
      </c>
      <c r="D15" s="22" t="str">
        <f>IF(G6&gt;"",G6,"")</f>
        <v>LUNDSTRÖM Annika</v>
      </c>
      <c r="E15" s="24"/>
      <c r="F15" s="5"/>
      <c r="G15" s="6"/>
      <c r="H15" s="7"/>
      <c r="I15" s="4"/>
      <c r="J15" s="4"/>
      <c r="K15" s="13">
        <f>IF(ISBLANK(F15),"",COUNTIF(F15:J15,"&gt;=0"))</f>
      </c>
      <c r="L15" s="14">
        <f>IF(ISBLANK(F15),"",(IF(LEFT(F15,1)="-",1,0)+IF(LEFT(G15,1)="-",1,0)+IF(LEFT(H15,1)="-",1,0)+IF(LEFT(I15,1)="-",1,0)+IF(LEFT(J15,1)="-",1,0)))</f>
      </c>
      <c r="M15" s="16">
        <f t="shared" si="0"/>
      </c>
      <c r="N15" s="15">
        <f t="shared" si="0"/>
      </c>
      <c r="O15" s="39"/>
    </row>
    <row r="16" spans="1:15" ht="13.5" thickBot="1">
      <c r="A16" s="39"/>
      <c r="B16" s="53" t="s">
        <v>10</v>
      </c>
      <c r="C16" s="22" t="str">
        <f>IF(C6&gt;"",C6,"")</f>
        <v>PREIDZIUTE Ingrida</v>
      </c>
      <c r="D16" s="22" t="str">
        <f>IF(G5&gt;"",G5,"")</f>
        <v>ERIKSSON Pihla</v>
      </c>
      <c r="E16" s="24"/>
      <c r="F16" s="8"/>
      <c r="G16" s="4"/>
      <c r="H16" s="4"/>
      <c r="I16" s="4"/>
      <c r="J16" s="4"/>
      <c r="K16" s="13">
        <f>IF(ISBLANK(F16),"",COUNTIF(F16:J16,"&gt;=0"))</f>
      </c>
      <c r="L16" s="14">
        <f>IF(ISBLANK(F16),"",(IF(LEFT(F16,1)="-",1,0)+IF(LEFT(G16,1)="-",1,0)+IF(LEFT(H16,1)="-",1,0)+IF(LEFT(I16,1)="-",1,0)+IF(LEFT(J16,1)="-",1,0)))</f>
      </c>
      <c r="M16" s="16">
        <f t="shared" si="0"/>
      </c>
      <c r="N16" s="15">
        <f t="shared" si="0"/>
      </c>
      <c r="O16" s="39"/>
    </row>
    <row r="17" spans="1:15" ht="13.5" thickBot="1">
      <c r="A17" s="35"/>
      <c r="B17" s="27"/>
      <c r="C17" s="27"/>
      <c r="D17" s="27"/>
      <c r="E17" s="27"/>
      <c r="F17" s="27"/>
      <c r="G17" s="27"/>
      <c r="H17" s="27"/>
      <c r="I17" s="21" t="s">
        <v>28</v>
      </c>
      <c r="J17" s="55"/>
      <c r="K17" s="25">
        <f>IF(ISBLANK(C5),"",SUM(K12:K16))</f>
        <v>9</v>
      </c>
      <c r="L17" s="26">
        <f>IF(ISBLANK(G5),"",SUM(L12:L16))</f>
        <v>1</v>
      </c>
      <c r="M17" s="56">
        <f>IF(ISBLANK(F12),"",SUM(M12:M16))</f>
        <v>3</v>
      </c>
      <c r="N17" s="57">
        <f>IF(ISBLANK(F12),"",SUM(N12:N16))</f>
        <v>0</v>
      </c>
      <c r="O17" s="39"/>
    </row>
    <row r="18" spans="1:15" ht="12.75">
      <c r="A18" s="35"/>
      <c r="B18" s="27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0"/>
    </row>
    <row r="19" spans="1:15" ht="12.75">
      <c r="A19" s="35"/>
      <c r="C19" s="27" t="s">
        <v>4</v>
      </c>
      <c r="D19" s="27" t="s">
        <v>5</v>
      </c>
      <c r="E19" s="9"/>
      <c r="F19" s="27"/>
      <c r="G19" s="27" t="s">
        <v>6</v>
      </c>
      <c r="H19" s="9"/>
      <c r="I19" s="27"/>
      <c r="J19" s="9" t="s">
        <v>27</v>
      </c>
      <c r="K19" s="9"/>
      <c r="L19" s="27"/>
      <c r="M19" s="27"/>
      <c r="N19" s="27"/>
      <c r="O19" s="40"/>
    </row>
    <row r="20" spans="1:15" ht="13.5" thickBot="1">
      <c r="A20" s="35"/>
      <c r="B20" s="62"/>
      <c r="C20" s="63" t="str">
        <f>C4</f>
        <v>LTU</v>
      </c>
      <c r="D20" s="27">
        <f>G4</f>
        <v>0</v>
      </c>
      <c r="E20" s="27"/>
      <c r="F20" s="27"/>
      <c r="G20" s="27"/>
      <c r="H20" s="27"/>
      <c r="I20" s="27"/>
      <c r="J20" s="85" t="str">
        <f>IF(M17=3,C4,IF(N17=3,G4,IF(M17=5,IF(N17=5,"tasan",""),"")))</f>
        <v>LTU</v>
      </c>
      <c r="K20" s="86"/>
      <c r="L20" s="86"/>
      <c r="M20" s="86"/>
      <c r="N20" s="87"/>
      <c r="O20" s="39"/>
    </row>
    <row r="21" spans="1:15" ht="12.75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1"/>
    </row>
    <row r="26" ht="15">
      <c r="Q26"/>
    </row>
    <row r="27" ht="15">
      <c r="Q27"/>
    </row>
    <row r="29" ht="15">
      <c r="Q29"/>
    </row>
    <row r="30" ht="15">
      <c r="Q30"/>
    </row>
  </sheetData>
  <sheetProtection/>
  <mergeCells count="13">
    <mergeCell ref="J1:N1"/>
    <mergeCell ref="J2:N2"/>
    <mergeCell ref="C4:D4"/>
    <mergeCell ref="C5:D5"/>
    <mergeCell ref="G5:N5"/>
    <mergeCell ref="C6:D6"/>
    <mergeCell ref="G6:N6"/>
    <mergeCell ref="C8:D8"/>
    <mergeCell ref="G8:N8"/>
    <mergeCell ref="C9:D9"/>
    <mergeCell ref="G9:N9"/>
    <mergeCell ref="K11:L11"/>
    <mergeCell ref="J20:N20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40">
    <pageSetUpPr fitToPage="1"/>
  </sheetPr>
  <dimension ref="A1:Q30"/>
  <sheetViews>
    <sheetView zoomScalePageLayoutView="0" workbookViewId="0" topLeftCell="A1">
      <selection activeCell="H15" sqref="H15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1.88671875" style="34" customWidth="1"/>
    <col min="6" max="6" width="9.6640625" style="34" customWidth="1"/>
    <col min="7" max="10" width="4.5546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12.75">
      <c r="A1" s="35"/>
      <c r="B1" s="9"/>
      <c r="C1" s="28" t="s">
        <v>29</v>
      </c>
      <c r="D1" s="27"/>
      <c r="E1" s="27"/>
      <c r="F1" s="9"/>
      <c r="G1" s="36" t="s">
        <v>17</v>
      </c>
      <c r="H1" s="37"/>
      <c r="I1" s="38"/>
      <c r="J1" s="73">
        <v>41613</v>
      </c>
      <c r="K1" s="74"/>
      <c r="L1" s="74"/>
      <c r="M1" s="74"/>
      <c r="N1" s="75"/>
      <c r="O1" s="39"/>
    </row>
    <row r="2" spans="1:15" ht="12.75">
      <c r="A2" s="35"/>
      <c r="B2" s="12"/>
      <c r="C2" s="12" t="s">
        <v>33</v>
      </c>
      <c r="D2" s="27"/>
      <c r="E2" s="27"/>
      <c r="F2" s="9"/>
      <c r="G2" s="36" t="s">
        <v>18</v>
      </c>
      <c r="H2" s="37"/>
      <c r="I2" s="38"/>
      <c r="J2" s="76" t="s">
        <v>31</v>
      </c>
      <c r="K2" s="74"/>
      <c r="L2" s="74"/>
      <c r="M2" s="74"/>
      <c r="N2" s="75"/>
      <c r="O2" s="39"/>
    </row>
    <row r="3" spans="1:15" ht="12.75">
      <c r="A3" s="35"/>
      <c r="B3" s="9"/>
      <c r="C3" s="69"/>
      <c r="D3" s="27"/>
      <c r="E3" s="27"/>
      <c r="F3" s="27"/>
      <c r="G3" s="1"/>
      <c r="H3" s="27"/>
      <c r="I3" s="27"/>
      <c r="J3" s="27"/>
      <c r="K3" s="27"/>
      <c r="L3" s="27"/>
      <c r="M3" s="27"/>
      <c r="N3" s="27"/>
      <c r="O3" s="40"/>
    </row>
    <row r="4" spans="1:15" ht="12.75">
      <c r="A4" s="39"/>
      <c r="B4" s="41" t="s">
        <v>19</v>
      </c>
      <c r="C4" s="77" t="s">
        <v>66</v>
      </c>
      <c r="D4" s="78"/>
      <c r="E4" s="42"/>
      <c r="F4" s="41" t="s">
        <v>19</v>
      </c>
      <c r="G4" s="66" t="s">
        <v>67</v>
      </c>
      <c r="H4" s="67"/>
      <c r="I4" s="67"/>
      <c r="J4" s="67"/>
      <c r="K4" s="67"/>
      <c r="L4" s="67"/>
      <c r="M4" s="67"/>
      <c r="N4" s="68"/>
      <c r="O4" s="39"/>
    </row>
    <row r="5" spans="1:15" ht="12.75">
      <c r="A5" s="39"/>
      <c r="B5" s="43" t="s">
        <v>0</v>
      </c>
      <c r="C5" s="70" t="s">
        <v>64</v>
      </c>
      <c r="D5" s="79"/>
      <c r="E5" s="11"/>
      <c r="F5" s="44" t="s">
        <v>1</v>
      </c>
      <c r="G5" s="80" t="s">
        <v>68</v>
      </c>
      <c r="H5" s="81"/>
      <c r="I5" s="81"/>
      <c r="J5" s="81"/>
      <c r="K5" s="81"/>
      <c r="L5" s="81"/>
      <c r="M5" s="81"/>
      <c r="N5" s="82"/>
      <c r="O5" s="39"/>
    </row>
    <row r="6" spans="1:15" ht="12.75">
      <c r="A6" s="39"/>
      <c r="B6" s="45" t="s">
        <v>2</v>
      </c>
      <c r="C6" s="70" t="s">
        <v>65</v>
      </c>
      <c r="D6" s="79"/>
      <c r="E6" s="11"/>
      <c r="F6" s="46" t="s">
        <v>3</v>
      </c>
      <c r="G6" s="70" t="s">
        <v>69</v>
      </c>
      <c r="H6" s="71"/>
      <c r="I6" s="71"/>
      <c r="J6" s="71"/>
      <c r="K6" s="71"/>
      <c r="L6" s="71"/>
      <c r="M6" s="71"/>
      <c r="N6" s="72"/>
      <c r="O6" s="39"/>
    </row>
    <row r="7" spans="1:15" ht="12.75">
      <c r="A7" s="35"/>
      <c r="B7" s="47" t="s">
        <v>20</v>
      </c>
      <c r="C7" s="48"/>
      <c r="D7" s="49"/>
      <c r="E7" s="50"/>
      <c r="F7" s="47" t="s">
        <v>20</v>
      </c>
      <c r="G7" s="48"/>
      <c r="H7" s="51"/>
      <c r="I7" s="51"/>
      <c r="J7" s="51"/>
      <c r="K7" s="51"/>
      <c r="L7" s="51"/>
      <c r="M7" s="51"/>
      <c r="N7" s="51"/>
      <c r="O7" s="40"/>
    </row>
    <row r="8" spans="1:15" ht="12.75">
      <c r="A8" s="39"/>
      <c r="B8" s="19"/>
      <c r="C8" s="70"/>
      <c r="D8" s="79"/>
      <c r="E8" s="11"/>
      <c r="F8" s="20"/>
      <c r="G8" s="88"/>
      <c r="H8" s="89"/>
      <c r="I8" s="89"/>
      <c r="J8" s="89"/>
      <c r="K8" s="89"/>
      <c r="L8" s="89"/>
      <c r="M8" s="89"/>
      <c r="N8" s="90"/>
      <c r="O8" s="39"/>
    </row>
    <row r="9" spans="1:15" ht="12.75">
      <c r="A9" s="39"/>
      <c r="B9" s="17"/>
      <c r="C9" s="70"/>
      <c r="D9" s="79"/>
      <c r="E9" s="11"/>
      <c r="F9" s="18"/>
      <c r="G9" s="88"/>
      <c r="H9" s="89"/>
      <c r="I9" s="89"/>
      <c r="J9" s="89"/>
      <c r="K9" s="89"/>
      <c r="L9" s="89"/>
      <c r="M9" s="89"/>
      <c r="N9" s="90"/>
      <c r="O9" s="39"/>
    </row>
    <row r="10" spans="1:15" ht="12.75">
      <c r="A10" s="35"/>
      <c r="B10" s="27"/>
      <c r="C10" s="27"/>
      <c r="D10" s="27"/>
      <c r="E10" s="27"/>
      <c r="F10" s="1" t="s">
        <v>24</v>
      </c>
      <c r="G10" s="1"/>
      <c r="H10" s="1"/>
      <c r="I10" s="1"/>
      <c r="J10" s="27"/>
      <c r="K10" s="27"/>
      <c r="L10" s="27"/>
      <c r="M10" s="52"/>
      <c r="N10" s="9"/>
      <c r="O10" s="40"/>
    </row>
    <row r="11" spans="1:15" ht="12.75">
      <c r="A11" s="35"/>
      <c r="B11" s="12" t="s">
        <v>23</v>
      </c>
      <c r="C11" s="27"/>
      <c r="D11" s="27"/>
      <c r="E11" s="27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83" t="s">
        <v>21</v>
      </c>
      <c r="L11" s="84"/>
      <c r="M11" s="2" t="s">
        <v>22</v>
      </c>
      <c r="N11" s="3" t="s">
        <v>16</v>
      </c>
      <c r="O11" s="39"/>
    </row>
    <row r="12" spans="1:15" ht="12.75">
      <c r="A12" s="39"/>
      <c r="B12" s="53" t="s">
        <v>7</v>
      </c>
      <c r="C12" s="22" t="str">
        <f>IF(C5&gt;"",C5,"")</f>
        <v>PHILLIPS Angharad</v>
      </c>
      <c r="D12" s="22" t="str">
        <f>IF(G5&gt;"",G5,"")</f>
        <v>ANGELOVA Ivanka</v>
      </c>
      <c r="E12" s="22">
        <f>IF(E5&gt;"",E5&amp;" - "&amp;I5,"")</f>
      </c>
      <c r="F12" s="4">
        <v>-8</v>
      </c>
      <c r="G12" s="4">
        <v>-5</v>
      </c>
      <c r="H12" s="10">
        <v>8</v>
      </c>
      <c r="I12" s="4">
        <v>-9</v>
      </c>
      <c r="J12" s="4"/>
      <c r="K12" s="13">
        <f>IF(ISBLANK(F12),"",COUNTIF(F12:J12,"&gt;=0"))</f>
        <v>1</v>
      </c>
      <c r="L12" s="14">
        <f>IF(ISBLANK(F12),"",(IF(LEFT(F12,1)="-",1,0)+IF(LEFT(G12,1)="-",1,0)+IF(LEFT(H12,1)="-",1,0)+IF(LEFT(I12,1)="-",1,0)+IF(LEFT(J12,1)="-",1,0)))</f>
        <v>3</v>
      </c>
      <c r="M12" s="16">
        <f aca="true" t="shared" si="0" ref="M12:N16">IF(K12=3,1,"")</f>
      </c>
      <c r="N12" s="15">
        <f t="shared" si="0"/>
        <v>1</v>
      </c>
      <c r="O12" s="39"/>
    </row>
    <row r="13" spans="1:15" ht="12.75">
      <c r="A13" s="39"/>
      <c r="B13" s="53" t="s">
        <v>8</v>
      </c>
      <c r="C13" s="22" t="str">
        <f>IF(C6&gt;"",C6,"")</f>
        <v>THOMAS Chloe</v>
      </c>
      <c r="D13" s="22" t="str">
        <f>IF(G6&gt;"",G6,"")</f>
        <v>REMZI Sibel</v>
      </c>
      <c r="E13" s="22">
        <f>IF(E6&gt;"",E6&amp;" - "&amp;I6,"")</f>
      </c>
      <c r="F13" s="4">
        <v>-7</v>
      </c>
      <c r="G13" s="4">
        <v>8</v>
      </c>
      <c r="H13" s="4">
        <v>-9</v>
      </c>
      <c r="I13" s="4">
        <v>-10</v>
      </c>
      <c r="J13" s="4"/>
      <c r="K13" s="13">
        <f>IF(ISBLANK(F13),"",COUNTIF(F13:J13,"&gt;=0"))</f>
        <v>1</v>
      </c>
      <c r="L13" s="14">
        <f>IF(ISBLANK(F13),"",(IF(LEFT(F13,1)="-",1,0)+IF(LEFT(G13,1)="-",1,0)+IF(LEFT(H13,1)="-",1,0)+IF(LEFT(I13,1)="-",1,0)+IF(LEFT(J13,1)="-",1,0)))</f>
        <v>3</v>
      </c>
      <c r="M13" s="16">
        <f t="shared" si="0"/>
      </c>
      <c r="N13" s="15">
        <f t="shared" si="0"/>
        <v>1</v>
      </c>
      <c r="O13" s="39"/>
    </row>
    <row r="14" spans="1:15" ht="12.75">
      <c r="A14" s="39"/>
      <c r="B14" s="54" t="s">
        <v>25</v>
      </c>
      <c r="C14" s="22">
        <f>IF(C8&gt;"",C8&amp;" / "&amp;C9,"")</f>
      </c>
      <c r="D14" s="22">
        <f>IF(G8&gt;"",G8&amp;" / "&amp;G9,"")</f>
      </c>
      <c r="E14" s="23"/>
      <c r="F14" s="8">
        <v>-8</v>
      </c>
      <c r="G14" s="4">
        <v>-9</v>
      </c>
      <c r="H14" s="4">
        <v>-10</v>
      </c>
      <c r="I14" s="7"/>
      <c r="J14" s="7"/>
      <c r="K14" s="13">
        <f>IF(ISBLANK(F14),"",COUNTIF(F14:J14,"&gt;=0"))</f>
        <v>0</v>
      </c>
      <c r="L14" s="14">
        <f>IF(ISBLANK(F14),"",(IF(LEFT(F14,1)="-",1,0)+IF(LEFT(G14,1)="-",1,0)+IF(LEFT(H14,1)="-",1,0)+IF(LEFT(I14,1)="-",1,0)+IF(LEFT(J14,1)="-",1,0)))</f>
        <v>3</v>
      </c>
      <c r="M14" s="16">
        <f t="shared" si="0"/>
      </c>
      <c r="N14" s="15">
        <f t="shared" si="0"/>
        <v>1</v>
      </c>
      <c r="O14" s="39"/>
    </row>
    <row r="15" spans="1:15" ht="12.75">
      <c r="A15" s="39"/>
      <c r="B15" s="53" t="s">
        <v>9</v>
      </c>
      <c r="C15" s="22" t="str">
        <f>IF(C5&gt;"",C5,"")</f>
        <v>PHILLIPS Angharad</v>
      </c>
      <c r="D15" s="22" t="str">
        <f>IF(G6&gt;"",G6,"")</f>
        <v>REMZI Sibel</v>
      </c>
      <c r="E15" s="24"/>
      <c r="F15" s="5"/>
      <c r="G15" s="6"/>
      <c r="H15" s="7"/>
      <c r="I15" s="4"/>
      <c r="J15" s="4"/>
      <c r="K15" s="13">
        <f>IF(ISBLANK(F15),"",COUNTIF(F15:J15,"&gt;=0"))</f>
      </c>
      <c r="L15" s="14">
        <f>IF(ISBLANK(F15),"",(IF(LEFT(F15,1)="-",1,0)+IF(LEFT(G15,1)="-",1,0)+IF(LEFT(H15,1)="-",1,0)+IF(LEFT(I15,1)="-",1,0)+IF(LEFT(J15,1)="-",1,0)))</f>
      </c>
      <c r="M15" s="16">
        <f t="shared" si="0"/>
      </c>
      <c r="N15" s="15">
        <f t="shared" si="0"/>
      </c>
      <c r="O15" s="39"/>
    </row>
    <row r="16" spans="1:15" ht="13.5" thickBot="1">
      <c r="A16" s="39"/>
      <c r="B16" s="53" t="s">
        <v>10</v>
      </c>
      <c r="C16" s="22" t="str">
        <f>IF(C6&gt;"",C6,"")</f>
        <v>THOMAS Chloe</v>
      </c>
      <c r="D16" s="22" t="str">
        <f>IF(G5&gt;"",G5,"")</f>
        <v>ANGELOVA Ivanka</v>
      </c>
      <c r="E16" s="24"/>
      <c r="F16" s="8"/>
      <c r="G16" s="4"/>
      <c r="H16" s="4"/>
      <c r="I16" s="4"/>
      <c r="J16" s="4"/>
      <c r="K16" s="13">
        <f>IF(ISBLANK(F16),"",COUNTIF(F16:J16,"&gt;=0"))</f>
      </c>
      <c r="L16" s="14">
        <f>IF(ISBLANK(F16),"",(IF(LEFT(F16,1)="-",1,0)+IF(LEFT(G16,1)="-",1,0)+IF(LEFT(H16,1)="-",1,0)+IF(LEFT(I16,1)="-",1,0)+IF(LEFT(J16,1)="-",1,0)))</f>
      </c>
      <c r="M16" s="16">
        <f t="shared" si="0"/>
      </c>
      <c r="N16" s="15">
        <f t="shared" si="0"/>
      </c>
      <c r="O16" s="39"/>
    </row>
    <row r="17" spans="1:15" ht="13.5" thickBot="1">
      <c r="A17" s="35"/>
      <c r="B17" s="27"/>
      <c r="C17" s="27"/>
      <c r="D17" s="27"/>
      <c r="E17" s="27"/>
      <c r="F17" s="27"/>
      <c r="G17" s="27"/>
      <c r="H17" s="27"/>
      <c r="I17" s="21" t="s">
        <v>28</v>
      </c>
      <c r="J17" s="55"/>
      <c r="K17" s="25">
        <f>IF(ISBLANK(C5),"",SUM(K12:K16))</f>
        <v>2</v>
      </c>
      <c r="L17" s="26">
        <f>IF(ISBLANK(G5),"",SUM(L12:L16))</f>
        <v>9</v>
      </c>
      <c r="M17" s="56">
        <f>IF(ISBLANK(F12),"",SUM(M12:M16))</f>
        <v>0</v>
      </c>
      <c r="N17" s="57">
        <f>IF(ISBLANK(F12),"",SUM(N12:N16))</f>
        <v>3</v>
      </c>
      <c r="O17" s="39"/>
    </row>
    <row r="18" spans="1:15" ht="12.75">
      <c r="A18" s="35"/>
      <c r="B18" s="27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0"/>
    </row>
    <row r="19" spans="1:15" ht="12.75">
      <c r="A19" s="35"/>
      <c r="C19" s="27" t="s">
        <v>4</v>
      </c>
      <c r="D19" s="27" t="s">
        <v>5</v>
      </c>
      <c r="E19" s="9"/>
      <c r="F19" s="27"/>
      <c r="G19" s="27" t="s">
        <v>6</v>
      </c>
      <c r="H19" s="9"/>
      <c r="I19" s="27"/>
      <c r="J19" s="9" t="s">
        <v>27</v>
      </c>
      <c r="K19" s="9"/>
      <c r="L19" s="27"/>
      <c r="M19" s="27"/>
      <c r="N19" s="27"/>
      <c r="O19" s="40"/>
    </row>
    <row r="20" spans="1:15" ht="13.5" thickBot="1">
      <c r="A20" s="35"/>
      <c r="B20" s="62"/>
      <c r="C20" s="63" t="str">
        <f>C4</f>
        <v>WAL 2</v>
      </c>
      <c r="D20" s="27" t="str">
        <f>G4</f>
        <v>BUL </v>
      </c>
      <c r="E20" s="27"/>
      <c r="F20" s="27"/>
      <c r="G20" s="27"/>
      <c r="H20" s="27"/>
      <c r="I20" s="27"/>
      <c r="J20" s="85" t="str">
        <f>IF(M17=3,C4,IF(N17=3,G4,IF(M17=5,IF(N17=5,"tasan",""),"")))</f>
        <v>BUL </v>
      </c>
      <c r="K20" s="86"/>
      <c r="L20" s="86"/>
      <c r="M20" s="86"/>
      <c r="N20" s="87"/>
      <c r="O20" s="39"/>
    </row>
    <row r="21" spans="1:15" ht="12.75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1"/>
    </row>
    <row r="26" ht="15">
      <c r="Q26"/>
    </row>
    <row r="27" ht="15">
      <c r="Q27"/>
    </row>
    <row r="29" ht="15">
      <c r="Q29"/>
    </row>
    <row r="30" ht="15">
      <c r="Q30"/>
    </row>
  </sheetData>
  <sheetProtection/>
  <mergeCells count="13">
    <mergeCell ref="J1:N1"/>
    <mergeCell ref="J2:N2"/>
    <mergeCell ref="C4:D4"/>
    <mergeCell ref="C5:D5"/>
    <mergeCell ref="G5:N5"/>
    <mergeCell ref="C6:D6"/>
    <mergeCell ref="G6:N6"/>
    <mergeCell ref="C8:D8"/>
    <mergeCell ref="G8:N8"/>
    <mergeCell ref="C9:D9"/>
    <mergeCell ref="G9:N9"/>
    <mergeCell ref="K11:L11"/>
    <mergeCell ref="J20:N20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41">
    <pageSetUpPr fitToPage="1"/>
  </sheetPr>
  <dimension ref="A1:Q30"/>
  <sheetViews>
    <sheetView zoomScalePageLayoutView="0" workbookViewId="0" topLeftCell="A1">
      <selection activeCell="I15" sqref="I15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1.88671875" style="34" customWidth="1"/>
    <col min="6" max="6" width="9.6640625" style="34" customWidth="1"/>
    <col min="7" max="10" width="4.5546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12.75">
      <c r="A1" s="35"/>
      <c r="B1" s="9"/>
      <c r="C1" s="28" t="s">
        <v>29</v>
      </c>
      <c r="D1" s="27"/>
      <c r="E1" s="27"/>
      <c r="F1" s="9"/>
      <c r="G1" s="36" t="s">
        <v>17</v>
      </c>
      <c r="H1" s="37"/>
      <c r="I1" s="38"/>
      <c r="J1" s="73">
        <v>41613</v>
      </c>
      <c r="K1" s="74"/>
      <c r="L1" s="74"/>
      <c r="M1" s="74"/>
      <c r="N1" s="75"/>
      <c r="O1" s="39"/>
    </row>
    <row r="2" spans="1:15" ht="12.75">
      <c r="A2" s="35"/>
      <c r="B2" s="12"/>
      <c r="C2" s="12" t="s">
        <v>33</v>
      </c>
      <c r="D2" s="27"/>
      <c r="E2" s="27"/>
      <c r="F2" s="9"/>
      <c r="G2" s="36" t="s">
        <v>18</v>
      </c>
      <c r="H2" s="37"/>
      <c r="I2" s="38"/>
      <c r="J2" s="76" t="s">
        <v>31</v>
      </c>
      <c r="K2" s="74"/>
      <c r="L2" s="74"/>
      <c r="M2" s="74"/>
      <c r="N2" s="75"/>
      <c r="O2" s="39"/>
    </row>
    <row r="3" spans="1:15" ht="12.75">
      <c r="A3" s="35"/>
      <c r="B3" s="9"/>
      <c r="C3" s="69"/>
      <c r="D3" s="27"/>
      <c r="E3" s="27"/>
      <c r="F3" s="27"/>
      <c r="G3" s="1"/>
      <c r="H3" s="27"/>
      <c r="I3" s="27"/>
      <c r="J3" s="27"/>
      <c r="K3" s="27"/>
      <c r="L3" s="27"/>
      <c r="M3" s="27"/>
      <c r="N3" s="27"/>
      <c r="O3" s="40"/>
    </row>
    <row r="4" spans="1:15" ht="12.75">
      <c r="A4" s="39"/>
      <c r="B4" s="41" t="s">
        <v>19</v>
      </c>
      <c r="C4" s="77" t="s">
        <v>76</v>
      </c>
      <c r="D4" s="78"/>
      <c r="E4" s="42"/>
      <c r="F4" s="41" t="s">
        <v>19</v>
      </c>
      <c r="G4" s="66" t="s">
        <v>77</v>
      </c>
      <c r="H4" s="67"/>
      <c r="I4" s="67"/>
      <c r="J4" s="67"/>
      <c r="K4" s="67"/>
      <c r="L4" s="67"/>
      <c r="M4" s="67"/>
      <c r="N4" s="68"/>
      <c r="O4" s="39"/>
    </row>
    <row r="5" spans="1:15" ht="12.75">
      <c r="A5" s="39"/>
      <c r="B5" s="43" t="s">
        <v>0</v>
      </c>
      <c r="C5" s="70" t="s">
        <v>78</v>
      </c>
      <c r="D5" s="79"/>
      <c r="E5" s="11"/>
      <c r="F5" s="44" t="s">
        <v>1</v>
      </c>
      <c r="G5" s="80" t="s">
        <v>80</v>
      </c>
      <c r="H5" s="81"/>
      <c r="I5" s="81"/>
      <c r="J5" s="81"/>
      <c r="K5" s="81"/>
      <c r="L5" s="81"/>
      <c r="M5" s="81"/>
      <c r="N5" s="82"/>
      <c r="O5" s="39"/>
    </row>
    <row r="6" spans="1:15" ht="12.75">
      <c r="A6" s="39"/>
      <c r="B6" s="45" t="s">
        <v>2</v>
      </c>
      <c r="C6" s="70" t="s">
        <v>79</v>
      </c>
      <c r="D6" s="79"/>
      <c r="E6" s="11"/>
      <c r="F6" s="46" t="s">
        <v>3</v>
      </c>
      <c r="G6" s="70" t="s">
        <v>81</v>
      </c>
      <c r="H6" s="71"/>
      <c r="I6" s="71"/>
      <c r="J6" s="71"/>
      <c r="K6" s="71"/>
      <c r="L6" s="71"/>
      <c r="M6" s="71"/>
      <c r="N6" s="72"/>
      <c r="O6" s="39"/>
    </row>
    <row r="7" spans="1:15" ht="12.75">
      <c r="A7" s="35"/>
      <c r="B7" s="47" t="s">
        <v>20</v>
      </c>
      <c r="C7" s="48"/>
      <c r="D7" s="49"/>
      <c r="E7" s="50"/>
      <c r="F7" s="47" t="s">
        <v>20</v>
      </c>
      <c r="G7" s="48"/>
      <c r="H7" s="51"/>
      <c r="I7" s="51"/>
      <c r="J7" s="51"/>
      <c r="K7" s="51"/>
      <c r="L7" s="51"/>
      <c r="M7" s="51"/>
      <c r="N7" s="51"/>
      <c r="O7" s="40"/>
    </row>
    <row r="8" spans="1:15" ht="12.75">
      <c r="A8" s="39"/>
      <c r="B8" s="19"/>
      <c r="C8" s="70"/>
      <c r="D8" s="79"/>
      <c r="E8" s="11"/>
      <c r="F8" s="20"/>
      <c r="G8" s="88"/>
      <c r="H8" s="89"/>
      <c r="I8" s="89"/>
      <c r="J8" s="89"/>
      <c r="K8" s="89"/>
      <c r="L8" s="89"/>
      <c r="M8" s="89"/>
      <c r="N8" s="90"/>
      <c r="O8" s="39"/>
    </row>
    <row r="9" spans="1:15" ht="12.75">
      <c r="A9" s="39"/>
      <c r="B9" s="17"/>
      <c r="C9" s="70"/>
      <c r="D9" s="79"/>
      <c r="E9" s="11"/>
      <c r="F9" s="18"/>
      <c r="G9" s="88"/>
      <c r="H9" s="89"/>
      <c r="I9" s="89"/>
      <c r="J9" s="89"/>
      <c r="K9" s="89"/>
      <c r="L9" s="89"/>
      <c r="M9" s="89"/>
      <c r="N9" s="90"/>
      <c r="O9" s="39"/>
    </row>
    <row r="10" spans="1:15" ht="12.75">
      <c r="A10" s="35"/>
      <c r="B10" s="27"/>
      <c r="C10" s="27"/>
      <c r="D10" s="27"/>
      <c r="E10" s="27"/>
      <c r="F10" s="1" t="s">
        <v>24</v>
      </c>
      <c r="G10" s="1"/>
      <c r="H10" s="1"/>
      <c r="I10" s="1"/>
      <c r="J10" s="27"/>
      <c r="K10" s="27"/>
      <c r="L10" s="27"/>
      <c r="M10" s="52"/>
      <c r="N10" s="9"/>
      <c r="O10" s="40"/>
    </row>
    <row r="11" spans="1:15" ht="12.75">
      <c r="A11" s="35"/>
      <c r="B11" s="12" t="s">
        <v>23</v>
      </c>
      <c r="C11" s="27"/>
      <c r="D11" s="27"/>
      <c r="E11" s="27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83" t="s">
        <v>21</v>
      </c>
      <c r="L11" s="84"/>
      <c r="M11" s="2" t="s">
        <v>22</v>
      </c>
      <c r="N11" s="3" t="s">
        <v>16</v>
      </c>
      <c r="O11" s="39"/>
    </row>
    <row r="12" spans="1:15" ht="12.75">
      <c r="A12" s="39"/>
      <c r="B12" s="53" t="s">
        <v>7</v>
      </c>
      <c r="C12" s="22" t="str">
        <f>IF(C5&gt;"",C5,"")</f>
        <v>REUST Celine</v>
      </c>
      <c r="D12" s="22" t="str">
        <f>IF(G5&gt;"",G5,"")</f>
        <v>BÖLENIUS Sannamari</v>
      </c>
      <c r="E12" s="22">
        <f>IF(E5&gt;"",E5&amp;" - "&amp;I5,"")</f>
      </c>
      <c r="F12" s="4">
        <v>-10</v>
      </c>
      <c r="G12" s="4">
        <v>8</v>
      </c>
      <c r="H12" s="10">
        <v>-7</v>
      </c>
      <c r="I12" s="4">
        <v>-5</v>
      </c>
      <c r="J12" s="4"/>
      <c r="K12" s="13">
        <f>IF(ISBLANK(F12),"",COUNTIF(F12:J12,"&gt;=0"))</f>
        <v>1</v>
      </c>
      <c r="L12" s="14">
        <f>IF(ISBLANK(F12),"",(IF(LEFT(F12,1)="-",1,0)+IF(LEFT(G12,1)="-",1,0)+IF(LEFT(H12,1)="-",1,0)+IF(LEFT(I12,1)="-",1,0)+IF(LEFT(J12,1)="-",1,0)))</f>
        <v>3</v>
      </c>
      <c r="M12" s="16">
        <f aca="true" t="shared" si="0" ref="M12:N16">IF(K12=3,1,"")</f>
      </c>
      <c r="N12" s="15">
        <f t="shared" si="0"/>
        <v>1</v>
      </c>
      <c r="O12" s="39"/>
    </row>
    <row r="13" spans="1:15" ht="12.75">
      <c r="A13" s="39"/>
      <c r="B13" s="53" t="s">
        <v>8</v>
      </c>
      <c r="C13" s="22" t="str">
        <f>IF(C6&gt;"",C6,"")</f>
        <v>SCHEMPP Liza</v>
      </c>
      <c r="D13" s="22" t="str">
        <f>IF(G6&gt;"",G6,"")</f>
        <v>APPELGREN Marlene</v>
      </c>
      <c r="E13" s="22">
        <f>IF(E6&gt;"",E6&amp;" - "&amp;I6,"")</f>
      </c>
      <c r="F13" s="4">
        <v>6</v>
      </c>
      <c r="G13" s="4">
        <v>6</v>
      </c>
      <c r="H13" s="4">
        <v>7</v>
      </c>
      <c r="I13" s="4"/>
      <c r="J13" s="4"/>
      <c r="K13" s="13">
        <f>IF(ISBLANK(F13),"",COUNTIF(F13:J13,"&gt;=0"))</f>
        <v>3</v>
      </c>
      <c r="L13" s="14">
        <f>IF(ISBLANK(F13),"",(IF(LEFT(F13,1)="-",1,0)+IF(LEFT(G13,1)="-",1,0)+IF(LEFT(H13,1)="-",1,0)+IF(LEFT(I13,1)="-",1,0)+IF(LEFT(J13,1)="-",1,0)))</f>
        <v>0</v>
      </c>
      <c r="M13" s="16">
        <f t="shared" si="0"/>
        <v>1</v>
      </c>
      <c r="N13" s="15">
        <f t="shared" si="0"/>
      </c>
      <c r="O13" s="39"/>
    </row>
    <row r="14" spans="1:15" ht="12.75">
      <c r="A14" s="39"/>
      <c r="B14" s="54" t="s">
        <v>25</v>
      </c>
      <c r="C14" s="22">
        <f>IF(C8&gt;"",C8&amp;" / "&amp;C9,"")</f>
      </c>
      <c r="D14" s="22">
        <f>IF(G8&gt;"",G8&amp;" / "&amp;G9,"")</f>
      </c>
      <c r="E14" s="23"/>
      <c r="F14" s="8">
        <v>-6</v>
      </c>
      <c r="G14" s="4">
        <v>9</v>
      </c>
      <c r="H14" s="4">
        <v>5</v>
      </c>
      <c r="I14" s="7">
        <v>9</v>
      </c>
      <c r="J14" s="7"/>
      <c r="K14" s="13">
        <f>IF(ISBLANK(F14),"",COUNTIF(F14:J14,"&gt;=0"))</f>
        <v>3</v>
      </c>
      <c r="L14" s="14">
        <f>IF(ISBLANK(F14),"",(IF(LEFT(F14,1)="-",1,0)+IF(LEFT(G14,1)="-",1,0)+IF(LEFT(H14,1)="-",1,0)+IF(LEFT(I14,1)="-",1,0)+IF(LEFT(J14,1)="-",1,0)))</f>
        <v>1</v>
      </c>
      <c r="M14" s="16">
        <f t="shared" si="0"/>
        <v>1</v>
      </c>
      <c r="N14" s="15">
        <f t="shared" si="0"/>
      </c>
      <c r="O14" s="39"/>
    </row>
    <row r="15" spans="1:15" ht="12.75">
      <c r="A15" s="39"/>
      <c r="B15" s="53" t="s">
        <v>9</v>
      </c>
      <c r="C15" s="22" t="str">
        <f>IF(C5&gt;"",C5,"")</f>
        <v>REUST Celine</v>
      </c>
      <c r="D15" s="22" t="str">
        <f>IF(G6&gt;"",G6,"")</f>
        <v>APPELGREN Marlene</v>
      </c>
      <c r="E15" s="24"/>
      <c r="F15" s="5">
        <v>6</v>
      </c>
      <c r="G15" s="6">
        <v>7</v>
      </c>
      <c r="H15" s="7">
        <v>6</v>
      </c>
      <c r="I15" s="4"/>
      <c r="J15" s="4"/>
      <c r="K15" s="13">
        <f>IF(ISBLANK(F15),"",COUNTIF(F15:J15,"&gt;=0"))</f>
        <v>3</v>
      </c>
      <c r="L15" s="14">
        <f>IF(ISBLANK(F15),"",(IF(LEFT(F15,1)="-",1,0)+IF(LEFT(G15,1)="-",1,0)+IF(LEFT(H15,1)="-",1,0)+IF(LEFT(I15,1)="-",1,0)+IF(LEFT(J15,1)="-",1,0)))</f>
        <v>0</v>
      </c>
      <c r="M15" s="16">
        <f t="shared" si="0"/>
        <v>1</v>
      </c>
      <c r="N15" s="15">
        <f t="shared" si="0"/>
      </c>
      <c r="O15" s="39"/>
    </row>
    <row r="16" spans="1:15" ht="13.5" thickBot="1">
      <c r="A16" s="39"/>
      <c r="B16" s="53" t="s">
        <v>10</v>
      </c>
      <c r="C16" s="22" t="str">
        <f>IF(C6&gt;"",C6,"")</f>
        <v>SCHEMPP Liza</v>
      </c>
      <c r="D16" s="22" t="str">
        <f>IF(G5&gt;"",G5,"")</f>
        <v>BÖLENIUS Sannamari</v>
      </c>
      <c r="E16" s="24"/>
      <c r="F16" s="8"/>
      <c r="G16" s="4"/>
      <c r="H16" s="4"/>
      <c r="I16" s="4"/>
      <c r="J16" s="4"/>
      <c r="K16" s="13">
        <f>IF(ISBLANK(F16),"",COUNTIF(F16:J16,"&gt;=0"))</f>
      </c>
      <c r="L16" s="14">
        <f>IF(ISBLANK(F16),"",(IF(LEFT(F16,1)="-",1,0)+IF(LEFT(G16,1)="-",1,0)+IF(LEFT(H16,1)="-",1,0)+IF(LEFT(I16,1)="-",1,0)+IF(LEFT(J16,1)="-",1,0)))</f>
      </c>
      <c r="M16" s="16">
        <f t="shared" si="0"/>
      </c>
      <c r="N16" s="15">
        <f t="shared" si="0"/>
      </c>
      <c r="O16" s="39"/>
    </row>
    <row r="17" spans="1:15" ht="13.5" thickBot="1">
      <c r="A17" s="35"/>
      <c r="B17" s="27"/>
      <c r="C17" s="27"/>
      <c r="D17" s="27"/>
      <c r="E17" s="27"/>
      <c r="F17" s="27"/>
      <c r="G17" s="27"/>
      <c r="H17" s="27"/>
      <c r="I17" s="21" t="s">
        <v>28</v>
      </c>
      <c r="J17" s="55"/>
      <c r="K17" s="25">
        <f>IF(ISBLANK(C5),"",SUM(K12:K16))</f>
        <v>10</v>
      </c>
      <c r="L17" s="26">
        <f>IF(ISBLANK(G5),"",SUM(L12:L16))</f>
        <v>4</v>
      </c>
      <c r="M17" s="56">
        <f>IF(ISBLANK(F12),"",SUM(M12:M16))</f>
        <v>3</v>
      </c>
      <c r="N17" s="57">
        <f>IF(ISBLANK(F12),"",SUM(N12:N16))</f>
        <v>1</v>
      </c>
      <c r="O17" s="39"/>
    </row>
    <row r="18" spans="1:15" ht="12.75">
      <c r="A18" s="35"/>
      <c r="B18" s="27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0"/>
    </row>
    <row r="19" spans="1:15" ht="12.75">
      <c r="A19" s="35"/>
      <c r="C19" s="27" t="s">
        <v>4</v>
      </c>
      <c r="D19" s="27" t="s">
        <v>5</v>
      </c>
      <c r="E19" s="9"/>
      <c r="F19" s="27"/>
      <c r="G19" s="27" t="s">
        <v>6</v>
      </c>
      <c r="H19" s="9"/>
      <c r="I19" s="27"/>
      <c r="J19" s="9" t="s">
        <v>27</v>
      </c>
      <c r="K19" s="9"/>
      <c r="L19" s="27"/>
      <c r="M19" s="27"/>
      <c r="N19" s="27"/>
      <c r="O19" s="40"/>
    </row>
    <row r="20" spans="1:15" ht="13.5" thickBot="1">
      <c r="A20" s="35"/>
      <c r="B20" s="62"/>
      <c r="C20" s="63" t="str">
        <f>C4</f>
        <v>SUI 2</v>
      </c>
      <c r="D20" s="27" t="str">
        <f>G4</f>
        <v>SWE 4</v>
      </c>
      <c r="E20" s="27"/>
      <c r="F20" s="27"/>
      <c r="G20" s="27"/>
      <c r="H20" s="27"/>
      <c r="I20" s="27"/>
      <c r="J20" s="85" t="str">
        <f>IF(M17=3,C4,IF(N17=3,G4,IF(M17=5,IF(N17=5,"tasan",""),"")))</f>
        <v>SUI 2</v>
      </c>
      <c r="K20" s="86"/>
      <c r="L20" s="86"/>
      <c r="M20" s="86"/>
      <c r="N20" s="87"/>
      <c r="O20" s="39"/>
    </row>
    <row r="21" spans="1:15" ht="12.75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1"/>
    </row>
    <row r="26" ht="15">
      <c r="Q26"/>
    </row>
    <row r="27" ht="15">
      <c r="Q27"/>
    </row>
    <row r="29" ht="15">
      <c r="Q29"/>
    </row>
    <row r="30" ht="15">
      <c r="Q30"/>
    </row>
  </sheetData>
  <sheetProtection/>
  <mergeCells count="13">
    <mergeCell ref="J1:N1"/>
    <mergeCell ref="J2:N2"/>
    <mergeCell ref="C4:D4"/>
    <mergeCell ref="C5:D5"/>
    <mergeCell ref="G5:N5"/>
    <mergeCell ref="C6:D6"/>
    <mergeCell ref="G6:N6"/>
    <mergeCell ref="C8:D8"/>
    <mergeCell ref="G8:N8"/>
    <mergeCell ref="C9:D9"/>
    <mergeCell ref="G9:N9"/>
    <mergeCell ref="K11:L11"/>
    <mergeCell ref="J20:N20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42">
    <pageSetUpPr fitToPage="1"/>
  </sheetPr>
  <dimension ref="A1:Q30"/>
  <sheetViews>
    <sheetView zoomScalePageLayoutView="0" workbookViewId="0" topLeftCell="A1">
      <selection activeCell="I16" sqref="I16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1.88671875" style="34" customWidth="1"/>
    <col min="6" max="6" width="9.6640625" style="34" customWidth="1"/>
    <col min="7" max="10" width="4.5546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12.75">
      <c r="A1" s="35"/>
      <c r="B1" s="9"/>
      <c r="C1" s="28" t="s">
        <v>29</v>
      </c>
      <c r="D1" s="27"/>
      <c r="E1" s="27"/>
      <c r="F1" s="9"/>
      <c r="G1" s="36" t="s">
        <v>17</v>
      </c>
      <c r="H1" s="37"/>
      <c r="I1" s="38"/>
      <c r="J1" s="73">
        <v>41613</v>
      </c>
      <c r="K1" s="74"/>
      <c r="L1" s="74"/>
      <c r="M1" s="74"/>
      <c r="N1" s="75"/>
      <c r="O1" s="39"/>
    </row>
    <row r="2" spans="1:15" ht="12.75">
      <c r="A2" s="35"/>
      <c r="B2" s="12"/>
      <c r="C2" s="12" t="s">
        <v>33</v>
      </c>
      <c r="D2" s="27"/>
      <c r="E2" s="27"/>
      <c r="F2" s="9"/>
      <c r="G2" s="36" t="s">
        <v>18</v>
      </c>
      <c r="H2" s="37"/>
      <c r="I2" s="38"/>
      <c r="J2" s="76" t="s">
        <v>31</v>
      </c>
      <c r="K2" s="74"/>
      <c r="L2" s="74"/>
      <c r="M2" s="74"/>
      <c r="N2" s="75"/>
      <c r="O2" s="39"/>
    </row>
    <row r="3" spans="1:15" ht="12.75">
      <c r="A3" s="35"/>
      <c r="B3" s="9"/>
      <c r="C3" s="69"/>
      <c r="D3" s="27"/>
      <c r="E3" s="27"/>
      <c r="F3" s="27"/>
      <c r="G3" s="1"/>
      <c r="H3" s="27"/>
      <c r="I3" s="27"/>
      <c r="J3" s="27"/>
      <c r="K3" s="27"/>
      <c r="L3" s="27"/>
      <c r="M3" s="27"/>
      <c r="N3" s="27"/>
      <c r="O3" s="40"/>
    </row>
    <row r="4" spans="1:15" ht="12.75">
      <c r="A4" s="39"/>
      <c r="B4" s="41" t="s">
        <v>19</v>
      </c>
      <c r="C4" s="77" t="s">
        <v>90</v>
      </c>
      <c r="D4" s="78"/>
      <c r="E4" s="42"/>
      <c r="F4" s="41" t="s">
        <v>19</v>
      </c>
      <c r="G4" s="66" t="s">
        <v>89</v>
      </c>
      <c r="H4" s="67"/>
      <c r="I4" s="67"/>
      <c r="J4" s="67"/>
      <c r="K4" s="67"/>
      <c r="L4" s="67"/>
      <c r="M4" s="67"/>
      <c r="N4" s="68"/>
      <c r="O4" s="39"/>
    </row>
    <row r="5" spans="1:15" ht="12.75">
      <c r="A5" s="39"/>
      <c r="B5" s="43" t="s">
        <v>0</v>
      </c>
      <c r="C5" s="70" t="s">
        <v>39</v>
      </c>
      <c r="D5" s="79"/>
      <c r="E5" s="11"/>
      <c r="F5" s="44" t="s">
        <v>1</v>
      </c>
      <c r="G5" s="80" t="s">
        <v>88</v>
      </c>
      <c r="H5" s="81"/>
      <c r="I5" s="81"/>
      <c r="J5" s="81"/>
      <c r="K5" s="81"/>
      <c r="L5" s="81"/>
      <c r="M5" s="81"/>
      <c r="N5" s="82"/>
      <c r="O5" s="39"/>
    </row>
    <row r="6" spans="1:15" ht="12.75">
      <c r="A6" s="39"/>
      <c r="B6" s="45" t="s">
        <v>2</v>
      </c>
      <c r="C6" s="70" t="s">
        <v>92</v>
      </c>
      <c r="D6" s="79"/>
      <c r="E6" s="11"/>
      <c r="F6" s="46" t="s">
        <v>3</v>
      </c>
      <c r="G6" s="70" t="s">
        <v>91</v>
      </c>
      <c r="H6" s="71"/>
      <c r="I6" s="71"/>
      <c r="J6" s="71"/>
      <c r="K6" s="71"/>
      <c r="L6" s="71"/>
      <c r="M6" s="71"/>
      <c r="N6" s="72"/>
      <c r="O6" s="39"/>
    </row>
    <row r="7" spans="1:15" ht="12.75">
      <c r="A7" s="35"/>
      <c r="B7" s="47" t="s">
        <v>20</v>
      </c>
      <c r="C7" s="48"/>
      <c r="D7" s="49"/>
      <c r="E7" s="50"/>
      <c r="F7" s="47" t="s">
        <v>20</v>
      </c>
      <c r="G7" s="48"/>
      <c r="H7" s="51"/>
      <c r="I7" s="51"/>
      <c r="J7" s="51"/>
      <c r="K7" s="51"/>
      <c r="L7" s="51"/>
      <c r="M7" s="51"/>
      <c r="N7" s="51"/>
      <c r="O7" s="40"/>
    </row>
    <row r="8" spans="1:15" ht="12.75">
      <c r="A8" s="39"/>
      <c r="B8" s="19"/>
      <c r="C8" s="70"/>
      <c r="D8" s="79"/>
      <c r="E8" s="11"/>
      <c r="F8" s="20"/>
      <c r="G8" s="88"/>
      <c r="H8" s="89"/>
      <c r="I8" s="89"/>
      <c r="J8" s="89"/>
      <c r="K8" s="89"/>
      <c r="L8" s="89"/>
      <c r="M8" s="89"/>
      <c r="N8" s="90"/>
      <c r="O8" s="39"/>
    </row>
    <row r="9" spans="1:15" ht="12.75">
      <c r="A9" s="39"/>
      <c r="B9" s="17"/>
      <c r="C9" s="70"/>
      <c r="D9" s="79"/>
      <c r="E9" s="11"/>
      <c r="F9" s="18"/>
      <c r="G9" s="88"/>
      <c r="H9" s="89"/>
      <c r="I9" s="89"/>
      <c r="J9" s="89"/>
      <c r="K9" s="89"/>
      <c r="L9" s="89"/>
      <c r="M9" s="89"/>
      <c r="N9" s="90"/>
      <c r="O9" s="39"/>
    </row>
    <row r="10" spans="1:15" ht="12.75">
      <c r="A10" s="35"/>
      <c r="B10" s="27"/>
      <c r="C10" s="27"/>
      <c r="D10" s="27"/>
      <c r="E10" s="27"/>
      <c r="F10" s="1" t="s">
        <v>24</v>
      </c>
      <c r="G10" s="1"/>
      <c r="H10" s="1"/>
      <c r="I10" s="1"/>
      <c r="J10" s="27"/>
      <c r="K10" s="27"/>
      <c r="L10" s="27"/>
      <c r="M10" s="52"/>
      <c r="N10" s="9"/>
      <c r="O10" s="40"/>
    </row>
    <row r="11" spans="1:15" ht="12.75">
      <c r="A11" s="35"/>
      <c r="B11" s="12" t="s">
        <v>23</v>
      </c>
      <c r="C11" s="27"/>
      <c r="D11" s="27"/>
      <c r="E11" s="27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83" t="s">
        <v>21</v>
      </c>
      <c r="L11" s="84"/>
      <c r="M11" s="2" t="s">
        <v>22</v>
      </c>
      <c r="N11" s="3" t="s">
        <v>16</v>
      </c>
      <c r="O11" s="39"/>
    </row>
    <row r="12" spans="1:15" ht="12.75">
      <c r="A12" s="39"/>
      <c r="B12" s="53" t="s">
        <v>7</v>
      </c>
      <c r="C12" s="22" t="str">
        <f>IF(C5&gt;"",C5,"")</f>
        <v>IVANNIKOVA Anna</v>
      </c>
      <c r="D12" s="22" t="str">
        <f>IF(G5&gt;"",G5,"")</f>
        <v>ERKHEIKKI Sofia</v>
      </c>
      <c r="E12" s="22">
        <f>IF(E5&gt;"",E5&amp;" - "&amp;I5,"")</f>
      </c>
      <c r="F12" s="4">
        <v>4</v>
      </c>
      <c r="G12" s="4">
        <v>9</v>
      </c>
      <c r="H12" s="10">
        <v>8</v>
      </c>
      <c r="I12" s="4"/>
      <c r="J12" s="4"/>
      <c r="K12" s="13">
        <f>IF(ISBLANK(F12),"",COUNTIF(F12:J12,"&gt;=0"))</f>
        <v>3</v>
      </c>
      <c r="L12" s="14">
        <f>IF(ISBLANK(F12),"",(IF(LEFT(F12,1)="-",1,0)+IF(LEFT(G12,1)="-",1,0)+IF(LEFT(H12,1)="-",1,0)+IF(LEFT(I12,1)="-",1,0)+IF(LEFT(J12,1)="-",1,0)))</f>
        <v>0</v>
      </c>
      <c r="M12" s="16">
        <f aca="true" t="shared" si="0" ref="M12:N16">IF(K12=3,1,"")</f>
        <v>1</v>
      </c>
      <c r="N12" s="15">
        <f t="shared" si="0"/>
      </c>
      <c r="O12" s="39"/>
    </row>
    <row r="13" spans="1:15" ht="12.75">
      <c r="A13" s="39"/>
      <c r="B13" s="53" t="s">
        <v>8</v>
      </c>
      <c r="C13" s="22" t="str">
        <f>IF(C6&gt;"",C6,"")</f>
        <v>TITOVA Lubov</v>
      </c>
      <c r="D13" s="22" t="str">
        <f>IF(G6&gt;"",G6,"")</f>
        <v>DOVAL Ilka</v>
      </c>
      <c r="E13" s="22">
        <f>IF(E6&gt;"",E6&amp;" - "&amp;I6,"")</f>
      </c>
      <c r="F13" s="4">
        <v>-7</v>
      </c>
      <c r="G13" s="4">
        <v>-9</v>
      </c>
      <c r="H13" s="4">
        <v>-4</v>
      </c>
      <c r="I13" s="4"/>
      <c r="J13" s="4"/>
      <c r="K13" s="13">
        <f>IF(ISBLANK(F13),"",COUNTIF(F13:J13,"&gt;=0"))</f>
        <v>0</v>
      </c>
      <c r="L13" s="14">
        <f>IF(ISBLANK(F13),"",(IF(LEFT(F13,1)="-",1,0)+IF(LEFT(G13,1)="-",1,0)+IF(LEFT(H13,1)="-",1,0)+IF(LEFT(I13,1)="-",1,0)+IF(LEFT(J13,1)="-",1,0)))</f>
        <v>3</v>
      </c>
      <c r="M13" s="16">
        <f t="shared" si="0"/>
      </c>
      <c r="N13" s="15">
        <f t="shared" si="0"/>
        <v>1</v>
      </c>
      <c r="O13" s="39"/>
    </row>
    <row r="14" spans="1:15" ht="12.75">
      <c r="A14" s="39"/>
      <c r="B14" s="54" t="s">
        <v>25</v>
      </c>
      <c r="C14" s="22">
        <f>IF(C8&gt;"",C8&amp;" / "&amp;C9,"")</f>
      </c>
      <c r="D14" s="22">
        <f>IF(G8&gt;"",G8&amp;" / "&amp;G9,"")</f>
      </c>
      <c r="E14" s="23"/>
      <c r="F14" s="8">
        <v>8</v>
      </c>
      <c r="G14" s="4">
        <v>8</v>
      </c>
      <c r="H14" s="4">
        <v>7</v>
      </c>
      <c r="I14" s="7"/>
      <c r="J14" s="7"/>
      <c r="K14" s="13">
        <f>IF(ISBLANK(F14),"",COUNTIF(F14:J14,"&gt;=0"))</f>
        <v>3</v>
      </c>
      <c r="L14" s="14">
        <f>IF(ISBLANK(F14),"",(IF(LEFT(F14,1)="-",1,0)+IF(LEFT(G14,1)="-",1,0)+IF(LEFT(H14,1)="-",1,0)+IF(LEFT(I14,1)="-",1,0)+IF(LEFT(J14,1)="-",1,0)))</f>
        <v>0</v>
      </c>
      <c r="M14" s="16">
        <f t="shared" si="0"/>
        <v>1</v>
      </c>
      <c r="N14" s="15">
        <f t="shared" si="0"/>
      </c>
      <c r="O14" s="39"/>
    </row>
    <row r="15" spans="1:15" ht="12.75">
      <c r="A15" s="39"/>
      <c r="B15" s="53" t="s">
        <v>9</v>
      </c>
      <c r="C15" s="22" t="str">
        <f>IF(C5&gt;"",C5,"")</f>
        <v>IVANNIKOVA Anna</v>
      </c>
      <c r="D15" s="22" t="str">
        <f>IF(G6&gt;"",G6,"")</f>
        <v>DOVAL Ilka</v>
      </c>
      <c r="E15" s="24"/>
      <c r="F15" s="5">
        <v>-9</v>
      </c>
      <c r="G15" s="6">
        <v>-8</v>
      </c>
      <c r="H15" s="7">
        <v>-6</v>
      </c>
      <c r="I15" s="4"/>
      <c r="J15" s="4"/>
      <c r="K15" s="13">
        <f>IF(ISBLANK(F15),"",COUNTIF(F15:J15,"&gt;=0"))</f>
        <v>0</v>
      </c>
      <c r="L15" s="14">
        <f>IF(ISBLANK(F15),"",(IF(LEFT(F15,1)="-",1,0)+IF(LEFT(G15,1)="-",1,0)+IF(LEFT(H15,1)="-",1,0)+IF(LEFT(I15,1)="-",1,0)+IF(LEFT(J15,1)="-",1,0)))</f>
        <v>3</v>
      </c>
      <c r="M15" s="16">
        <f t="shared" si="0"/>
      </c>
      <c r="N15" s="15">
        <f t="shared" si="0"/>
        <v>1</v>
      </c>
      <c r="O15" s="39"/>
    </row>
    <row r="16" spans="1:15" ht="13.5" thickBot="1">
      <c r="A16" s="39"/>
      <c r="B16" s="53" t="s">
        <v>10</v>
      </c>
      <c r="C16" s="22" t="str">
        <f>IF(C6&gt;"",C6,"")</f>
        <v>TITOVA Lubov</v>
      </c>
      <c r="D16" s="22" t="str">
        <f>IF(G5&gt;"",G5,"")</f>
        <v>ERKHEIKKI Sofia</v>
      </c>
      <c r="E16" s="24"/>
      <c r="F16" s="8">
        <v>11</v>
      </c>
      <c r="G16" s="4">
        <v>6</v>
      </c>
      <c r="H16" s="4">
        <v>4</v>
      </c>
      <c r="I16" s="4"/>
      <c r="J16" s="4"/>
      <c r="K16" s="13">
        <f>IF(ISBLANK(F16),"",COUNTIF(F16:J16,"&gt;=0"))</f>
        <v>3</v>
      </c>
      <c r="L16" s="14">
        <f>IF(ISBLANK(F16),"",(IF(LEFT(F16,1)="-",1,0)+IF(LEFT(G16,1)="-",1,0)+IF(LEFT(H16,1)="-",1,0)+IF(LEFT(I16,1)="-",1,0)+IF(LEFT(J16,1)="-",1,0)))</f>
        <v>0</v>
      </c>
      <c r="M16" s="16">
        <f t="shared" si="0"/>
        <v>1</v>
      </c>
      <c r="N16" s="15">
        <f t="shared" si="0"/>
      </c>
      <c r="O16" s="39"/>
    </row>
    <row r="17" spans="1:15" ht="13.5" thickBot="1">
      <c r="A17" s="35"/>
      <c r="B17" s="27"/>
      <c r="C17" s="27"/>
      <c r="D17" s="27"/>
      <c r="E17" s="27"/>
      <c r="F17" s="27"/>
      <c r="G17" s="27"/>
      <c r="H17" s="27"/>
      <c r="I17" s="21" t="s">
        <v>28</v>
      </c>
      <c r="J17" s="55"/>
      <c r="K17" s="25">
        <f>IF(ISBLANK(C5),"",SUM(K12:K16))</f>
        <v>9</v>
      </c>
      <c r="L17" s="26">
        <f>IF(ISBLANK(G5),"",SUM(L12:L16))</f>
        <v>6</v>
      </c>
      <c r="M17" s="56">
        <f>IF(ISBLANK(F12),"",SUM(M12:M16))</f>
        <v>3</v>
      </c>
      <c r="N17" s="57">
        <f>IF(ISBLANK(F12),"",SUM(N12:N16))</f>
        <v>2</v>
      </c>
      <c r="O17" s="39"/>
    </row>
    <row r="18" spans="1:15" ht="12.75">
      <c r="A18" s="35"/>
      <c r="B18" s="27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0"/>
    </row>
    <row r="19" spans="1:15" ht="12.75">
      <c r="A19" s="35"/>
      <c r="C19" s="27" t="s">
        <v>4</v>
      </c>
      <c r="D19" s="27" t="s">
        <v>5</v>
      </c>
      <c r="E19" s="9"/>
      <c r="F19" s="27"/>
      <c r="G19" s="27" t="s">
        <v>6</v>
      </c>
      <c r="H19" s="9"/>
      <c r="I19" s="27"/>
      <c r="J19" s="9" t="s">
        <v>27</v>
      </c>
      <c r="K19" s="9"/>
      <c r="L19" s="27"/>
      <c r="M19" s="27"/>
      <c r="N19" s="27"/>
      <c r="O19" s="40"/>
    </row>
    <row r="20" spans="1:15" ht="13.5" thickBot="1">
      <c r="A20" s="35"/>
      <c r="B20" s="62"/>
      <c r="C20" s="63" t="str">
        <f>C4</f>
        <v>RUS 2</v>
      </c>
      <c r="D20" s="27" t="str">
        <f>G4</f>
        <v>FIN/NOR</v>
      </c>
      <c r="E20" s="27"/>
      <c r="F20" s="27"/>
      <c r="G20" s="27"/>
      <c r="H20" s="27"/>
      <c r="I20" s="27"/>
      <c r="J20" s="85" t="str">
        <f>IF(M17=3,C4,IF(N17=3,G4,IF(M17=5,IF(N17=5,"tasan",""),"")))</f>
        <v>RUS 2</v>
      </c>
      <c r="K20" s="86"/>
      <c r="L20" s="86"/>
      <c r="M20" s="86"/>
      <c r="N20" s="87"/>
      <c r="O20" s="39"/>
    </row>
    <row r="21" spans="1:15" ht="12.75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1"/>
    </row>
    <row r="26" ht="15">
      <c r="Q26"/>
    </row>
    <row r="27" ht="15">
      <c r="Q27"/>
    </row>
    <row r="29" ht="15">
      <c r="Q29"/>
    </row>
    <row r="30" ht="15">
      <c r="Q30"/>
    </row>
  </sheetData>
  <sheetProtection/>
  <mergeCells count="13">
    <mergeCell ref="J1:N1"/>
    <mergeCell ref="J2:N2"/>
    <mergeCell ref="C4:D4"/>
    <mergeCell ref="C5:D5"/>
    <mergeCell ref="G5:N5"/>
    <mergeCell ref="C6:D6"/>
    <mergeCell ref="G6:N6"/>
    <mergeCell ref="C8:D8"/>
    <mergeCell ref="G8:N8"/>
    <mergeCell ref="C9:D9"/>
    <mergeCell ref="G9:N9"/>
    <mergeCell ref="K11:L11"/>
    <mergeCell ref="J20:N20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43">
    <pageSetUpPr fitToPage="1"/>
  </sheetPr>
  <dimension ref="A1:Q30"/>
  <sheetViews>
    <sheetView zoomScalePageLayoutView="0" workbookViewId="0" topLeftCell="A1">
      <selection activeCell="J16" sqref="J16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1.88671875" style="34" customWidth="1"/>
    <col min="6" max="6" width="9.6640625" style="34" customWidth="1"/>
    <col min="7" max="10" width="4.5546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12.75">
      <c r="A1" s="35"/>
      <c r="B1" s="9"/>
      <c r="C1" s="28" t="s">
        <v>29</v>
      </c>
      <c r="D1" s="27"/>
      <c r="E1" s="27"/>
      <c r="F1" s="9"/>
      <c r="G1" s="36" t="s">
        <v>17</v>
      </c>
      <c r="H1" s="37"/>
      <c r="I1" s="38"/>
      <c r="J1" s="73">
        <v>41613</v>
      </c>
      <c r="K1" s="74"/>
      <c r="L1" s="74"/>
      <c r="M1" s="74"/>
      <c r="N1" s="75"/>
      <c r="O1" s="39"/>
    </row>
    <row r="2" spans="1:15" ht="12.75">
      <c r="A2" s="35"/>
      <c r="B2" s="12"/>
      <c r="C2" s="12" t="s">
        <v>33</v>
      </c>
      <c r="D2" s="27"/>
      <c r="E2" s="27"/>
      <c r="F2" s="9"/>
      <c r="G2" s="36" t="s">
        <v>18</v>
      </c>
      <c r="H2" s="37"/>
      <c r="I2" s="38"/>
      <c r="J2" s="76" t="s">
        <v>31</v>
      </c>
      <c r="K2" s="74"/>
      <c r="L2" s="74"/>
      <c r="M2" s="74"/>
      <c r="N2" s="75"/>
      <c r="O2" s="39"/>
    </row>
    <row r="3" spans="1:15" ht="12.75">
      <c r="A3" s="35"/>
      <c r="B3" s="9"/>
      <c r="C3" s="69"/>
      <c r="D3" s="27"/>
      <c r="E3" s="27"/>
      <c r="F3" s="27"/>
      <c r="G3" s="1"/>
      <c r="H3" s="27"/>
      <c r="I3" s="27"/>
      <c r="J3" s="27"/>
      <c r="K3" s="27"/>
      <c r="L3" s="27"/>
      <c r="M3" s="27"/>
      <c r="N3" s="27"/>
      <c r="O3" s="40"/>
    </row>
    <row r="4" spans="1:15" ht="12.75">
      <c r="A4" s="39"/>
      <c r="B4" s="41" t="s">
        <v>19</v>
      </c>
      <c r="C4" s="77" t="s">
        <v>82</v>
      </c>
      <c r="D4" s="78"/>
      <c r="E4" s="42"/>
      <c r="F4" s="41" t="s">
        <v>19</v>
      </c>
      <c r="G4" s="66" t="s">
        <v>83</v>
      </c>
      <c r="H4" s="67"/>
      <c r="I4" s="67"/>
      <c r="J4" s="67"/>
      <c r="K4" s="67"/>
      <c r="L4" s="67"/>
      <c r="M4" s="67"/>
      <c r="N4" s="68"/>
      <c r="O4" s="39"/>
    </row>
    <row r="5" spans="1:15" ht="12.75">
      <c r="A5" s="39"/>
      <c r="B5" s="43" t="s">
        <v>0</v>
      </c>
      <c r="C5" s="70" t="s">
        <v>84</v>
      </c>
      <c r="D5" s="79"/>
      <c r="E5" s="11"/>
      <c r="F5" s="44" t="s">
        <v>1</v>
      </c>
      <c r="G5" s="80" t="s">
        <v>86</v>
      </c>
      <c r="H5" s="81"/>
      <c r="I5" s="81"/>
      <c r="J5" s="81"/>
      <c r="K5" s="81"/>
      <c r="L5" s="81"/>
      <c r="M5" s="81"/>
      <c r="N5" s="82"/>
      <c r="O5" s="39"/>
    </row>
    <row r="6" spans="1:15" ht="12.75">
      <c r="A6" s="39"/>
      <c r="B6" s="45" t="s">
        <v>2</v>
      </c>
      <c r="C6" s="70" t="s">
        <v>85</v>
      </c>
      <c r="D6" s="79"/>
      <c r="E6" s="11"/>
      <c r="F6" s="46" t="s">
        <v>3</v>
      </c>
      <c r="G6" s="70" t="s">
        <v>87</v>
      </c>
      <c r="H6" s="71"/>
      <c r="I6" s="71"/>
      <c r="J6" s="71"/>
      <c r="K6" s="71"/>
      <c r="L6" s="71"/>
      <c r="M6" s="71"/>
      <c r="N6" s="72"/>
      <c r="O6" s="39"/>
    </row>
    <row r="7" spans="1:15" ht="12.75">
      <c r="A7" s="35"/>
      <c r="B7" s="47" t="s">
        <v>20</v>
      </c>
      <c r="C7" s="48"/>
      <c r="D7" s="49"/>
      <c r="E7" s="50"/>
      <c r="F7" s="47" t="s">
        <v>20</v>
      </c>
      <c r="G7" s="48"/>
      <c r="H7" s="51"/>
      <c r="I7" s="51"/>
      <c r="J7" s="51"/>
      <c r="K7" s="51"/>
      <c r="L7" s="51"/>
      <c r="M7" s="51"/>
      <c r="N7" s="51"/>
      <c r="O7" s="40"/>
    </row>
    <row r="8" spans="1:15" ht="12.75">
      <c r="A8" s="39"/>
      <c r="B8" s="19"/>
      <c r="C8" s="70"/>
      <c r="D8" s="79"/>
      <c r="E8" s="11"/>
      <c r="F8" s="20"/>
      <c r="G8" s="88"/>
      <c r="H8" s="89"/>
      <c r="I8" s="89"/>
      <c r="J8" s="89"/>
      <c r="K8" s="89"/>
      <c r="L8" s="89"/>
      <c r="M8" s="89"/>
      <c r="N8" s="90"/>
      <c r="O8" s="39"/>
    </row>
    <row r="9" spans="1:15" ht="12.75">
      <c r="A9" s="39"/>
      <c r="B9" s="17"/>
      <c r="C9" s="70"/>
      <c r="D9" s="79"/>
      <c r="E9" s="11"/>
      <c r="F9" s="18"/>
      <c r="G9" s="88"/>
      <c r="H9" s="89"/>
      <c r="I9" s="89"/>
      <c r="J9" s="89"/>
      <c r="K9" s="89"/>
      <c r="L9" s="89"/>
      <c r="M9" s="89"/>
      <c r="N9" s="90"/>
      <c r="O9" s="39"/>
    </row>
    <row r="10" spans="1:15" ht="12.75">
      <c r="A10" s="35"/>
      <c r="B10" s="27"/>
      <c r="C10" s="27"/>
      <c r="D10" s="27"/>
      <c r="E10" s="27"/>
      <c r="F10" s="1" t="s">
        <v>24</v>
      </c>
      <c r="G10" s="1"/>
      <c r="H10" s="1"/>
      <c r="I10" s="1"/>
      <c r="J10" s="27"/>
      <c r="K10" s="27"/>
      <c r="L10" s="27"/>
      <c r="M10" s="52"/>
      <c r="N10" s="9"/>
      <c r="O10" s="40"/>
    </row>
    <row r="11" spans="1:15" ht="12.75">
      <c r="A11" s="35"/>
      <c r="B11" s="12" t="s">
        <v>23</v>
      </c>
      <c r="C11" s="27"/>
      <c r="D11" s="27"/>
      <c r="E11" s="27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83" t="s">
        <v>21</v>
      </c>
      <c r="L11" s="84"/>
      <c r="M11" s="2" t="s">
        <v>22</v>
      </c>
      <c r="N11" s="3" t="s">
        <v>16</v>
      </c>
      <c r="O11" s="39"/>
    </row>
    <row r="12" spans="1:15" ht="12.75">
      <c r="A12" s="39"/>
      <c r="B12" s="53" t="s">
        <v>7</v>
      </c>
      <c r="C12" s="22" t="str">
        <f>IF(C5&gt;"",C5,"")</f>
        <v>BERGSTRÖM Linda</v>
      </c>
      <c r="D12" s="22" t="str">
        <f>IF(G5&gt;"",G5,"")</f>
        <v>ARMITAGE Tressa</v>
      </c>
      <c r="E12" s="22">
        <f>IF(E5&gt;"",E5&amp;" - "&amp;I5,"")</f>
      </c>
      <c r="F12" s="4">
        <v>5</v>
      </c>
      <c r="G12" s="4">
        <v>-4</v>
      </c>
      <c r="H12" s="10">
        <v>2</v>
      </c>
      <c r="I12" s="4">
        <v>9</v>
      </c>
      <c r="J12" s="4"/>
      <c r="K12" s="13">
        <f>IF(ISBLANK(F12),"",COUNTIF(F12:J12,"&gt;=0"))</f>
        <v>3</v>
      </c>
      <c r="L12" s="14">
        <f>IF(ISBLANK(F12),"",(IF(LEFT(F12,1)="-",1,0)+IF(LEFT(G12,1)="-",1,0)+IF(LEFT(H12,1)="-",1,0)+IF(LEFT(I12,1)="-",1,0)+IF(LEFT(J12,1)="-",1,0)))</f>
        <v>1</v>
      </c>
      <c r="M12" s="16">
        <f aca="true" t="shared" si="0" ref="M12:N16">IF(K12=3,1,"")</f>
        <v>1</v>
      </c>
      <c r="N12" s="15">
        <f t="shared" si="0"/>
      </c>
      <c r="O12" s="39"/>
    </row>
    <row r="13" spans="1:15" ht="12.75">
      <c r="A13" s="39"/>
      <c r="B13" s="53" t="s">
        <v>8</v>
      </c>
      <c r="C13" s="22" t="str">
        <f>IF(C6&gt;"",C6,"")</f>
        <v>MUSTAFA Huda</v>
      </c>
      <c r="D13" s="22" t="str">
        <f>IF(G6&gt;"",G6,"")</f>
        <v>LE FEVRE Karina</v>
      </c>
      <c r="E13" s="22">
        <f>IF(E6&gt;"",E6&amp;" - "&amp;I6,"")</f>
      </c>
      <c r="F13" s="4">
        <v>3</v>
      </c>
      <c r="G13" s="4">
        <v>-8</v>
      </c>
      <c r="H13" s="4">
        <v>-5</v>
      </c>
      <c r="I13" s="4">
        <v>8</v>
      </c>
      <c r="J13" s="4">
        <v>-6</v>
      </c>
      <c r="K13" s="13">
        <f>IF(ISBLANK(F13),"",COUNTIF(F13:J13,"&gt;=0"))</f>
        <v>2</v>
      </c>
      <c r="L13" s="14">
        <f>IF(ISBLANK(F13),"",(IF(LEFT(F13,1)="-",1,0)+IF(LEFT(G13,1)="-",1,0)+IF(LEFT(H13,1)="-",1,0)+IF(LEFT(I13,1)="-",1,0)+IF(LEFT(J13,1)="-",1,0)))</f>
        <v>3</v>
      </c>
      <c r="M13" s="16">
        <f t="shared" si="0"/>
      </c>
      <c r="N13" s="15">
        <f t="shared" si="0"/>
        <v>1</v>
      </c>
      <c r="O13" s="39"/>
    </row>
    <row r="14" spans="1:15" ht="12.75">
      <c r="A14" s="39"/>
      <c r="B14" s="54" t="s">
        <v>25</v>
      </c>
      <c r="C14" s="22">
        <f>IF(C8&gt;"",C8&amp;" / "&amp;C9,"")</f>
      </c>
      <c r="D14" s="22">
        <f>IF(G8&gt;"",G8&amp;" / "&amp;G9,"")</f>
      </c>
      <c r="E14" s="23"/>
      <c r="F14" s="8">
        <v>3</v>
      </c>
      <c r="G14" s="4">
        <v>6</v>
      </c>
      <c r="H14" s="4">
        <v>12</v>
      </c>
      <c r="I14" s="7"/>
      <c r="J14" s="7"/>
      <c r="K14" s="13">
        <f>IF(ISBLANK(F14),"",COUNTIF(F14:J14,"&gt;=0"))</f>
        <v>3</v>
      </c>
      <c r="L14" s="14">
        <f>IF(ISBLANK(F14),"",(IF(LEFT(F14,1)="-",1,0)+IF(LEFT(G14,1)="-",1,0)+IF(LEFT(H14,1)="-",1,0)+IF(LEFT(I14,1)="-",1,0)+IF(LEFT(J14,1)="-",1,0)))</f>
        <v>0</v>
      </c>
      <c r="M14" s="16">
        <f t="shared" si="0"/>
        <v>1</v>
      </c>
      <c r="N14" s="15">
        <f t="shared" si="0"/>
      </c>
      <c r="O14" s="39"/>
    </row>
    <row r="15" spans="1:15" ht="12.75">
      <c r="A15" s="39"/>
      <c r="B15" s="53" t="s">
        <v>9</v>
      </c>
      <c r="C15" s="22" t="str">
        <f>IF(C5&gt;"",C5,"")</f>
        <v>BERGSTRÖM Linda</v>
      </c>
      <c r="D15" s="22" t="str">
        <f>IF(G6&gt;"",G6,"")</f>
        <v>LE FEVRE Karina</v>
      </c>
      <c r="E15" s="24"/>
      <c r="F15" s="5">
        <v>8</v>
      </c>
      <c r="G15" s="6">
        <v>8</v>
      </c>
      <c r="H15" s="7">
        <v>-9</v>
      </c>
      <c r="I15" s="4">
        <v>-5</v>
      </c>
      <c r="J15" s="4">
        <v>9</v>
      </c>
      <c r="K15" s="13">
        <f>IF(ISBLANK(F15),"",COUNTIF(F15:J15,"&gt;=0"))</f>
        <v>3</v>
      </c>
      <c r="L15" s="14">
        <f>IF(ISBLANK(F15),"",(IF(LEFT(F15,1)="-",1,0)+IF(LEFT(G15,1)="-",1,0)+IF(LEFT(H15,1)="-",1,0)+IF(LEFT(I15,1)="-",1,0)+IF(LEFT(J15,1)="-",1,0)))</f>
        <v>2</v>
      </c>
      <c r="M15" s="16">
        <f t="shared" si="0"/>
        <v>1</v>
      </c>
      <c r="N15" s="15">
        <f t="shared" si="0"/>
      </c>
      <c r="O15" s="39"/>
    </row>
    <row r="16" spans="1:15" ht="13.5" thickBot="1">
      <c r="A16" s="39"/>
      <c r="B16" s="53" t="s">
        <v>10</v>
      </c>
      <c r="C16" s="22" t="str">
        <f>IF(C6&gt;"",C6,"")</f>
        <v>MUSTAFA Huda</v>
      </c>
      <c r="D16" s="22" t="str">
        <f>IF(G5&gt;"",G5,"")</f>
        <v>ARMITAGE Tressa</v>
      </c>
      <c r="E16" s="24"/>
      <c r="F16" s="8"/>
      <c r="G16" s="4"/>
      <c r="H16" s="4"/>
      <c r="I16" s="4"/>
      <c r="J16" s="4"/>
      <c r="K16" s="13">
        <f>IF(ISBLANK(F16),"",COUNTIF(F16:J16,"&gt;=0"))</f>
      </c>
      <c r="L16" s="14">
        <f>IF(ISBLANK(F16),"",(IF(LEFT(F16,1)="-",1,0)+IF(LEFT(G16,1)="-",1,0)+IF(LEFT(H16,1)="-",1,0)+IF(LEFT(I16,1)="-",1,0)+IF(LEFT(J16,1)="-",1,0)))</f>
      </c>
      <c r="M16" s="16">
        <f t="shared" si="0"/>
      </c>
      <c r="N16" s="15">
        <f t="shared" si="0"/>
      </c>
      <c r="O16" s="39"/>
    </row>
    <row r="17" spans="1:15" ht="13.5" thickBot="1">
      <c r="A17" s="35"/>
      <c r="B17" s="27"/>
      <c r="C17" s="27"/>
      <c r="D17" s="27"/>
      <c r="E17" s="27"/>
      <c r="F17" s="27"/>
      <c r="G17" s="27"/>
      <c r="H17" s="27"/>
      <c r="I17" s="21" t="s">
        <v>28</v>
      </c>
      <c r="J17" s="55"/>
      <c r="K17" s="25">
        <f>IF(ISBLANK(C5),"",SUM(K12:K16))</f>
        <v>11</v>
      </c>
      <c r="L17" s="26">
        <f>IF(ISBLANK(G5),"",SUM(L12:L16))</f>
        <v>6</v>
      </c>
      <c r="M17" s="56">
        <f>IF(ISBLANK(F12),"",SUM(M12:M16))</f>
        <v>3</v>
      </c>
      <c r="N17" s="57">
        <f>IF(ISBLANK(F12),"",SUM(N12:N16))</f>
        <v>1</v>
      </c>
      <c r="O17" s="39"/>
    </row>
    <row r="18" spans="1:15" ht="12.75">
      <c r="A18" s="35"/>
      <c r="B18" s="27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0"/>
    </row>
    <row r="19" spans="1:15" ht="12.75">
      <c r="A19" s="35"/>
      <c r="C19" s="27" t="s">
        <v>4</v>
      </c>
      <c r="D19" s="27" t="s">
        <v>5</v>
      </c>
      <c r="E19" s="9"/>
      <c r="F19" s="27"/>
      <c r="G19" s="27" t="s">
        <v>6</v>
      </c>
      <c r="H19" s="9"/>
      <c r="I19" s="27"/>
      <c r="J19" s="9" t="s">
        <v>27</v>
      </c>
      <c r="K19" s="9"/>
      <c r="L19" s="27"/>
      <c r="M19" s="27"/>
      <c r="N19" s="27"/>
      <c r="O19" s="40"/>
    </row>
    <row r="20" spans="1:15" ht="13.5" thickBot="1">
      <c r="A20" s="35"/>
      <c r="B20" s="62"/>
      <c r="C20" s="63" t="str">
        <f>C4</f>
        <v>SWE 2</v>
      </c>
      <c r="D20" s="27" t="str">
        <f>G4</f>
        <v>ENG 2</v>
      </c>
      <c r="E20" s="27"/>
      <c r="F20" s="27"/>
      <c r="G20" s="27"/>
      <c r="H20" s="27"/>
      <c r="I20" s="27"/>
      <c r="J20" s="85" t="str">
        <f>IF(M17=3,C4,IF(N17=3,G4,IF(M17=5,IF(N17=5,"tasan",""),"")))</f>
        <v>SWE 2</v>
      </c>
      <c r="K20" s="86"/>
      <c r="L20" s="86"/>
      <c r="M20" s="86"/>
      <c r="N20" s="87"/>
      <c r="O20" s="39"/>
    </row>
    <row r="21" spans="1:15" ht="5.25" customHeight="1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1"/>
    </row>
    <row r="22" ht="12.75" hidden="1"/>
    <row r="23" ht="12.75" hidden="1"/>
    <row r="24" ht="12.75" hidden="1"/>
    <row r="26" ht="15">
      <c r="Q26"/>
    </row>
    <row r="27" ht="15">
      <c r="Q27"/>
    </row>
    <row r="29" ht="15">
      <c r="Q29"/>
    </row>
    <row r="30" ht="15">
      <c r="Q30"/>
    </row>
  </sheetData>
  <sheetProtection/>
  <mergeCells count="13">
    <mergeCell ref="J1:N1"/>
    <mergeCell ref="J2:N2"/>
    <mergeCell ref="C4:D4"/>
    <mergeCell ref="C5:D5"/>
    <mergeCell ref="G5:N5"/>
    <mergeCell ref="C6:D6"/>
    <mergeCell ref="G6:N6"/>
    <mergeCell ref="C8:D8"/>
    <mergeCell ref="G8:N8"/>
    <mergeCell ref="C9:D9"/>
    <mergeCell ref="G9:N9"/>
    <mergeCell ref="K11:L11"/>
    <mergeCell ref="J20:N20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44">
    <pageSetUpPr fitToPage="1"/>
  </sheetPr>
  <dimension ref="A1:Q30"/>
  <sheetViews>
    <sheetView zoomScalePageLayoutView="0" workbookViewId="0" topLeftCell="A1">
      <selection activeCell="F15" sqref="F15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1.88671875" style="34" customWidth="1"/>
    <col min="6" max="6" width="9.6640625" style="34" customWidth="1"/>
    <col min="7" max="10" width="4.5546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12.75">
      <c r="A1" s="35"/>
      <c r="B1" s="9"/>
      <c r="C1" s="28" t="s">
        <v>29</v>
      </c>
      <c r="D1" s="27"/>
      <c r="E1" s="27"/>
      <c r="F1" s="9"/>
      <c r="G1" s="36" t="s">
        <v>17</v>
      </c>
      <c r="H1" s="37"/>
      <c r="I1" s="38"/>
      <c r="J1" s="73">
        <v>41613</v>
      </c>
      <c r="K1" s="74"/>
      <c r="L1" s="74"/>
      <c r="M1" s="74"/>
      <c r="N1" s="75"/>
      <c r="O1" s="39"/>
    </row>
    <row r="2" spans="1:15" ht="12.75">
      <c r="A2" s="35"/>
      <c r="B2" s="12"/>
      <c r="C2" s="12" t="s">
        <v>33</v>
      </c>
      <c r="D2" s="27"/>
      <c r="E2" s="27"/>
      <c r="F2" s="9"/>
      <c r="G2" s="36" t="s">
        <v>18</v>
      </c>
      <c r="H2" s="37"/>
      <c r="I2" s="38"/>
      <c r="J2" s="76" t="s">
        <v>31</v>
      </c>
      <c r="K2" s="74"/>
      <c r="L2" s="74"/>
      <c r="M2" s="74"/>
      <c r="N2" s="75"/>
      <c r="O2" s="39"/>
    </row>
    <row r="3" spans="1:15" ht="12.75">
      <c r="A3" s="35"/>
      <c r="B3" s="9"/>
      <c r="C3" s="69"/>
      <c r="D3" s="27"/>
      <c r="E3" s="27"/>
      <c r="F3" s="27"/>
      <c r="G3" s="1"/>
      <c r="H3" s="27"/>
      <c r="I3" s="27"/>
      <c r="J3" s="27"/>
      <c r="K3" s="27"/>
      <c r="L3" s="27"/>
      <c r="M3" s="27"/>
      <c r="N3" s="27"/>
      <c r="O3" s="40"/>
    </row>
    <row r="4" spans="1:15" ht="12.75">
      <c r="A4" s="39"/>
      <c r="B4" s="41" t="s">
        <v>19</v>
      </c>
      <c r="C4" s="77" t="s">
        <v>42</v>
      </c>
      <c r="D4" s="78"/>
      <c r="E4" s="42"/>
      <c r="F4" s="41" t="s">
        <v>19</v>
      </c>
      <c r="G4" s="66"/>
      <c r="H4" s="94" t="s">
        <v>43</v>
      </c>
      <c r="I4" s="67"/>
      <c r="J4" s="67"/>
      <c r="K4" s="67"/>
      <c r="L4" s="67"/>
      <c r="M4" s="67"/>
      <c r="N4" s="68"/>
      <c r="O4" s="39"/>
    </row>
    <row r="5" spans="1:15" ht="12.75">
      <c r="A5" s="39"/>
      <c r="B5" s="43" t="s">
        <v>0</v>
      </c>
      <c r="C5" s="70" t="s">
        <v>40</v>
      </c>
      <c r="D5" s="79"/>
      <c r="E5" s="11"/>
      <c r="F5" s="44" t="s">
        <v>1</v>
      </c>
      <c r="G5" s="80" t="s">
        <v>45</v>
      </c>
      <c r="H5" s="81"/>
      <c r="I5" s="81"/>
      <c r="J5" s="81"/>
      <c r="K5" s="81"/>
      <c r="L5" s="81"/>
      <c r="M5" s="81"/>
      <c r="N5" s="82"/>
      <c r="O5" s="39"/>
    </row>
    <row r="6" spans="1:15" ht="12.75">
      <c r="A6" s="39"/>
      <c r="B6" s="45" t="s">
        <v>2</v>
      </c>
      <c r="C6" s="70" t="s">
        <v>41</v>
      </c>
      <c r="D6" s="79"/>
      <c r="E6" s="11"/>
      <c r="F6" s="46" t="s">
        <v>3</v>
      </c>
      <c r="G6" s="70" t="s">
        <v>44</v>
      </c>
      <c r="H6" s="71"/>
      <c r="I6" s="71"/>
      <c r="J6" s="71"/>
      <c r="K6" s="71"/>
      <c r="L6" s="71"/>
      <c r="M6" s="71"/>
      <c r="N6" s="72"/>
      <c r="O6" s="39"/>
    </row>
    <row r="7" spans="1:15" ht="12.75">
      <c r="A7" s="35"/>
      <c r="B7" s="47" t="s">
        <v>20</v>
      </c>
      <c r="C7" s="48"/>
      <c r="D7" s="49"/>
      <c r="E7" s="50"/>
      <c r="F7" s="47" t="s">
        <v>20</v>
      </c>
      <c r="G7" s="48"/>
      <c r="H7" s="51"/>
      <c r="I7" s="51"/>
      <c r="J7" s="51"/>
      <c r="K7" s="51"/>
      <c r="L7" s="51"/>
      <c r="M7" s="51"/>
      <c r="N7" s="51"/>
      <c r="O7" s="40"/>
    </row>
    <row r="8" spans="1:15" ht="12.75">
      <c r="A8" s="39"/>
      <c r="B8" s="19"/>
      <c r="C8" s="70"/>
      <c r="D8" s="79"/>
      <c r="E8" s="11"/>
      <c r="F8" s="20"/>
      <c r="G8" s="88"/>
      <c r="H8" s="89"/>
      <c r="I8" s="89"/>
      <c r="J8" s="89"/>
      <c r="K8" s="89"/>
      <c r="L8" s="89"/>
      <c r="M8" s="89"/>
      <c r="N8" s="90"/>
      <c r="O8" s="39"/>
    </row>
    <row r="9" spans="1:15" ht="12.75">
      <c r="A9" s="39"/>
      <c r="B9" s="17"/>
      <c r="C9" s="70"/>
      <c r="D9" s="79"/>
      <c r="E9" s="11"/>
      <c r="F9" s="18"/>
      <c r="G9" s="88"/>
      <c r="H9" s="89"/>
      <c r="I9" s="89"/>
      <c r="J9" s="89"/>
      <c r="K9" s="89"/>
      <c r="L9" s="89"/>
      <c r="M9" s="89"/>
      <c r="N9" s="90"/>
      <c r="O9" s="39"/>
    </row>
    <row r="10" spans="1:15" ht="12.75">
      <c r="A10" s="35"/>
      <c r="B10" s="27"/>
      <c r="C10" s="27"/>
      <c r="D10" s="27"/>
      <c r="E10" s="27"/>
      <c r="F10" s="1" t="s">
        <v>24</v>
      </c>
      <c r="G10" s="1"/>
      <c r="H10" s="1"/>
      <c r="I10" s="1"/>
      <c r="J10" s="27"/>
      <c r="K10" s="27"/>
      <c r="L10" s="27"/>
      <c r="M10" s="52"/>
      <c r="N10" s="9"/>
      <c r="O10" s="40"/>
    </row>
    <row r="11" spans="1:15" ht="12.75">
      <c r="A11" s="35"/>
      <c r="B11" s="12" t="s">
        <v>23</v>
      </c>
      <c r="C11" s="27"/>
      <c r="D11" s="27"/>
      <c r="E11" s="27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83" t="s">
        <v>21</v>
      </c>
      <c r="L11" s="84"/>
      <c r="M11" s="2" t="s">
        <v>22</v>
      </c>
      <c r="N11" s="3" t="s">
        <v>16</v>
      </c>
      <c r="O11" s="39"/>
    </row>
    <row r="12" spans="1:15" ht="12.75">
      <c r="A12" s="39"/>
      <c r="B12" s="53" t="s">
        <v>7</v>
      </c>
      <c r="C12" s="22" t="str">
        <f>IF(C5&gt;"",C5,"")</f>
        <v>MORET Rachel</v>
      </c>
      <c r="D12" s="22" t="str">
        <f>IF(G5&gt;"",G5,"")</f>
        <v>GIVAN Ashley</v>
      </c>
      <c r="E12" s="22">
        <f>IF(E5&gt;"",E5&amp;" - "&amp;I5,"")</f>
      </c>
      <c r="F12" s="4">
        <v>5</v>
      </c>
      <c r="G12" s="4">
        <v>9</v>
      </c>
      <c r="H12" s="10">
        <v>3</v>
      </c>
      <c r="I12" s="4"/>
      <c r="J12" s="4"/>
      <c r="K12" s="13">
        <f>IF(ISBLANK(F12),"",COUNTIF(F12:J12,"&gt;=0"))</f>
        <v>3</v>
      </c>
      <c r="L12" s="14">
        <f>IF(ISBLANK(F12),"",(IF(LEFT(F12,1)="-",1,0)+IF(LEFT(G12,1)="-",1,0)+IF(LEFT(H12,1)="-",1,0)+IF(LEFT(I12,1)="-",1,0)+IF(LEFT(J12,1)="-",1,0)))</f>
        <v>0</v>
      </c>
      <c r="M12" s="16">
        <f aca="true" t="shared" si="0" ref="M12:N16">IF(K12=3,1,"")</f>
        <v>1</v>
      </c>
      <c r="N12" s="15">
        <f t="shared" si="0"/>
      </c>
      <c r="O12" s="39"/>
    </row>
    <row r="13" spans="1:15" ht="12.75">
      <c r="A13" s="39"/>
      <c r="B13" s="53" t="s">
        <v>8</v>
      </c>
      <c r="C13" s="22" t="str">
        <f>IF(C6&gt;"",C6,"")</f>
        <v>ASCHWANDEN Rahel</v>
      </c>
      <c r="D13" s="22" t="str">
        <f>IF(G6&gt;"",G6,"")</f>
        <v>HALL Nicole</v>
      </c>
      <c r="E13" s="22">
        <f>IF(E6&gt;"",E6&amp;" - "&amp;I6,"")</f>
      </c>
      <c r="F13" s="4">
        <v>-9</v>
      </c>
      <c r="G13" s="4">
        <v>5</v>
      </c>
      <c r="H13" s="4">
        <v>7</v>
      </c>
      <c r="I13" s="4">
        <v>8</v>
      </c>
      <c r="J13" s="4"/>
      <c r="K13" s="13">
        <f>IF(ISBLANK(F13),"",COUNTIF(F13:J13,"&gt;=0"))</f>
        <v>3</v>
      </c>
      <c r="L13" s="14">
        <f>IF(ISBLANK(F13),"",(IF(LEFT(F13,1)="-",1,0)+IF(LEFT(G13,1)="-",1,0)+IF(LEFT(H13,1)="-",1,0)+IF(LEFT(I13,1)="-",1,0)+IF(LEFT(J13,1)="-",1,0)))</f>
        <v>1</v>
      </c>
      <c r="M13" s="16">
        <f t="shared" si="0"/>
        <v>1</v>
      </c>
      <c r="N13" s="15">
        <f t="shared" si="0"/>
      </c>
      <c r="O13" s="39"/>
    </row>
    <row r="14" spans="1:15" ht="12.75">
      <c r="A14" s="39"/>
      <c r="B14" s="54" t="s">
        <v>25</v>
      </c>
      <c r="C14" s="22">
        <f>IF(C8&gt;"",C8&amp;" / "&amp;C9,"")</f>
      </c>
      <c r="D14" s="22">
        <f>IF(G8&gt;"",G8&amp;" / "&amp;G9,"")</f>
      </c>
      <c r="E14" s="23"/>
      <c r="F14" s="8">
        <v>2</v>
      </c>
      <c r="G14" s="4">
        <v>8</v>
      </c>
      <c r="H14" s="4">
        <v>11</v>
      </c>
      <c r="I14" s="7"/>
      <c r="J14" s="7"/>
      <c r="K14" s="13">
        <f>IF(ISBLANK(F14),"",COUNTIF(F14:J14,"&gt;=0"))</f>
        <v>3</v>
      </c>
      <c r="L14" s="14">
        <f>IF(ISBLANK(F14),"",(IF(LEFT(F14,1)="-",1,0)+IF(LEFT(G14,1)="-",1,0)+IF(LEFT(H14,1)="-",1,0)+IF(LEFT(I14,1)="-",1,0)+IF(LEFT(J14,1)="-",1,0)))</f>
        <v>0</v>
      </c>
      <c r="M14" s="16">
        <f t="shared" si="0"/>
        <v>1</v>
      </c>
      <c r="N14" s="15">
        <f t="shared" si="0"/>
      </c>
      <c r="O14" s="39"/>
    </row>
    <row r="15" spans="1:15" ht="12.75">
      <c r="A15" s="39"/>
      <c r="B15" s="53" t="s">
        <v>9</v>
      </c>
      <c r="C15" s="22" t="str">
        <f>IF(C5&gt;"",C5,"")</f>
        <v>MORET Rachel</v>
      </c>
      <c r="D15" s="22" t="str">
        <f>IF(G6&gt;"",G6,"")</f>
        <v>HALL Nicole</v>
      </c>
      <c r="E15" s="24"/>
      <c r="F15" s="5"/>
      <c r="G15" s="6"/>
      <c r="H15" s="7"/>
      <c r="I15" s="4"/>
      <c r="J15" s="4"/>
      <c r="K15" s="13">
        <f>IF(ISBLANK(F15),"",COUNTIF(F15:J15,"&gt;=0"))</f>
      </c>
      <c r="L15" s="14">
        <f>IF(ISBLANK(F15),"",(IF(LEFT(F15,1)="-",1,0)+IF(LEFT(G15,1)="-",1,0)+IF(LEFT(H15,1)="-",1,0)+IF(LEFT(I15,1)="-",1,0)+IF(LEFT(J15,1)="-",1,0)))</f>
      </c>
      <c r="M15" s="16">
        <f t="shared" si="0"/>
      </c>
      <c r="N15" s="15">
        <f t="shared" si="0"/>
      </c>
      <c r="O15" s="39"/>
    </row>
    <row r="16" spans="1:15" ht="13.5" thickBot="1">
      <c r="A16" s="39"/>
      <c r="B16" s="53" t="s">
        <v>10</v>
      </c>
      <c r="C16" s="22" t="str">
        <f>IF(C6&gt;"",C6,"")</f>
        <v>ASCHWANDEN Rahel</v>
      </c>
      <c r="D16" s="22" t="str">
        <f>IF(G5&gt;"",G5,"")</f>
        <v>GIVAN Ashley</v>
      </c>
      <c r="E16" s="24"/>
      <c r="F16" s="8"/>
      <c r="G16" s="4"/>
      <c r="H16" s="4"/>
      <c r="I16" s="4"/>
      <c r="J16" s="4"/>
      <c r="K16" s="13">
        <f>IF(ISBLANK(F16),"",COUNTIF(F16:J16,"&gt;=0"))</f>
      </c>
      <c r="L16" s="14">
        <f>IF(ISBLANK(F16),"",(IF(LEFT(F16,1)="-",1,0)+IF(LEFT(G16,1)="-",1,0)+IF(LEFT(H16,1)="-",1,0)+IF(LEFT(I16,1)="-",1,0)+IF(LEFT(J16,1)="-",1,0)))</f>
      </c>
      <c r="M16" s="16">
        <f t="shared" si="0"/>
      </c>
      <c r="N16" s="15">
        <f t="shared" si="0"/>
      </c>
      <c r="O16" s="39"/>
    </row>
    <row r="17" spans="1:15" ht="13.5" thickBot="1">
      <c r="A17" s="35"/>
      <c r="B17" s="27"/>
      <c r="C17" s="27"/>
      <c r="D17" s="27"/>
      <c r="E17" s="27"/>
      <c r="F17" s="27"/>
      <c r="G17" s="27"/>
      <c r="H17" s="27"/>
      <c r="I17" s="21" t="s">
        <v>28</v>
      </c>
      <c r="J17" s="55"/>
      <c r="K17" s="25">
        <f>IF(ISBLANK(C5),"",SUM(K12:K16))</f>
        <v>9</v>
      </c>
      <c r="L17" s="26">
        <f>IF(ISBLANK(G5),"",SUM(L12:L16))</f>
        <v>1</v>
      </c>
      <c r="M17" s="56">
        <f>IF(ISBLANK(F12),"",SUM(M12:M16))</f>
        <v>3</v>
      </c>
      <c r="N17" s="57">
        <f>IF(ISBLANK(F12),"",SUM(N12:N16))</f>
        <v>0</v>
      </c>
      <c r="O17" s="39"/>
    </row>
    <row r="18" spans="1:15" ht="12.75">
      <c r="A18" s="35"/>
      <c r="B18" s="27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0"/>
    </row>
    <row r="19" spans="1:15" ht="12.75">
      <c r="A19" s="35"/>
      <c r="C19" s="27" t="s">
        <v>4</v>
      </c>
      <c r="D19" s="27" t="s">
        <v>5</v>
      </c>
      <c r="E19" s="9"/>
      <c r="F19" s="27"/>
      <c r="G19" s="27" t="s">
        <v>6</v>
      </c>
      <c r="H19" s="9"/>
      <c r="I19" s="27"/>
      <c r="J19" s="9" t="s">
        <v>27</v>
      </c>
      <c r="K19" s="9"/>
      <c r="L19" s="27"/>
      <c r="M19" s="27"/>
      <c r="N19" s="27"/>
      <c r="O19" s="40"/>
    </row>
    <row r="20" spans="1:15" ht="13.5" thickBot="1">
      <c r="A20" s="35"/>
      <c r="B20" s="62"/>
      <c r="C20" s="63" t="str">
        <f>C4</f>
        <v>SUI 1</v>
      </c>
      <c r="D20" s="27">
        <f>G4</f>
        <v>0</v>
      </c>
      <c r="E20" s="27"/>
      <c r="F20" s="27"/>
      <c r="G20" s="27"/>
      <c r="H20" s="27"/>
      <c r="I20" s="27"/>
      <c r="J20" s="85" t="str">
        <f>IF(M17=3,C4,IF(N17=3,G4,IF(M17=5,IF(N17=5,"tasan",""),"")))</f>
        <v>SUI 1</v>
      </c>
      <c r="K20" s="86"/>
      <c r="L20" s="86"/>
      <c r="M20" s="86"/>
      <c r="N20" s="87"/>
      <c r="O20" s="39"/>
    </row>
    <row r="21" spans="1:15" ht="12.75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1"/>
    </row>
    <row r="26" ht="15">
      <c r="Q26"/>
    </row>
    <row r="27" ht="15">
      <c r="Q27"/>
    </row>
    <row r="29" ht="15">
      <c r="Q29"/>
    </row>
    <row r="30" ht="15">
      <c r="Q30"/>
    </row>
  </sheetData>
  <sheetProtection/>
  <mergeCells count="13">
    <mergeCell ref="J1:N1"/>
    <mergeCell ref="J2:N2"/>
    <mergeCell ref="C4:D4"/>
    <mergeCell ref="C5:D5"/>
    <mergeCell ref="G5:N5"/>
    <mergeCell ref="C6:D6"/>
    <mergeCell ref="G6:N6"/>
    <mergeCell ref="C8:D8"/>
    <mergeCell ref="G8:N8"/>
    <mergeCell ref="C9:D9"/>
    <mergeCell ref="G9:N9"/>
    <mergeCell ref="K11:L11"/>
    <mergeCell ref="J20:N20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Jouko Manni</cp:lastModifiedBy>
  <cp:lastPrinted>2011-12-08T14:54:32Z</cp:lastPrinted>
  <dcterms:created xsi:type="dcterms:W3CDTF">1999-06-03T09:45:09Z</dcterms:created>
  <dcterms:modified xsi:type="dcterms:W3CDTF">2013-12-05T09:28:39Z</dcterms:modified>
  <cp:category/>
  <cp:version/>
  <cp:contentType/>
  <cp:contentStatus/>
</cp:coreProperties>
</file>